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205" documentId="13_ncr:1_{BC83E1E2-0065-4E38-8F68-AE26B0A07C6A}" xr6:coauthVersionLast="47" xr6:coauthVersionMax="47" xr10:uidLastSave="{2C3D8365-302F-41B4-9F2F-E6E33590B5FB}"/>
  <bookViews>
    <workbookView xWindow="-26235" yWindow="-3195" windowWidth="25485" windowHeight="15195" tabRatio="838" firstSheet="3" activeTab="2" xr2:uid="{A894F674-A40E-47ED-B2C7-982DCC6D810F}"/>
  </bookViews>
  <sheets>
    <sheet name="Revisions&amp;Action Log" sheetId="27" r:id="rId1"/>
    <sheet name="Acronyms" sheetId="20" r:id="rId2"/>
    <sheet name="Instructions" sheetId="35" r:id="rId3"/>
    <sheet name="Dashboard" sheetId="24" r:id="rId4"/>
    <sheet name="1. Generic principles" sheetId="28" r:id="rId5"/>
    <sheet name="2. OWC Obligations" sheetId="29" r:id="rId6"/>
    <sheet name="3. System" sheetId="30" r:id="rId7"/>
    <sheet name="4. Planning and design" sheetId="31" r:id="rId8"/>
    <sheet name="5. Contracting heli service" sheetId="33" r:id="rId9"/>
    <sheet name="6. Normal operations" sheetId="32" r:id="rId10"/>
    <sheet name="7-10. Extras" sheetId="34" r:id="rId11"/>
    <sheet name="Scoring" sheetId="26" r:id="rId12"/>
    <sheet name="Weights" sheetId="25" r:id="rId13"/>
  </sheets>
  <definedNames>
    <definedName name="_xlnm.Print_Area" localSheetId="4">'1. Generic principles'!$A$1:$G$12</definedName>
    <definedName name="_xlnm.Print_Area" localSheetId="5">'2. OWC Obligations'!$A$1:$G$24</definedName>
    <definedName name="_xlnm.Print_Area" localSheetId="6">'3. System'!$A$1:$G$24</definedName>
    <definedName name="_xlnm.Print_Area" localSheetId="7">'4. Planning and design'!$A$1:$G$24</definedName>
    <definedName name="_xlnm.Print_Area" localSheetId="8">'5. Contracting heli service'!$A$1:$G$24</definedName>
    <definedName name="_xlnm.Print_Area" localSheetId="9">'6. Normal operations'!$A$1:$G$19</definedName>
    <definedName name="_xlnm.Print_Area" localSheetId="10">'7-10. Extras'!$A$1:$G$20</definedName>
    <definedName name="_xlnm.Print_Area" localSheetId="1">Acronyms!$A$1:$J$28</definedName>
    <definedName name="_xlnm.Print_Area" localSheetId="3">Dashboard!$A$1:$J$41</definedName>
    <definedName name="_xlnm.Print_Area" localSheetId="0">'Revisions&amp;Action Log'!$A$1:$I$11</definedName>
    <definedName name="_xlnm.Print_Titles" localSheetId="4">'1. Generic principles'!$1:$2</definedName>
    <definedName name="_xlnm.Print_Titles" localSheetId="5">'2. OWC Obligations'!$1:$2</definedName>
    <definedName name="_xlnm.Print_Titles" localSheetId="6">'3. System'!$1:$2</definedName>
    <definedName name="_xlnm.Print_Titles" localSheetId="7">'4. Planning and design'!$1:$2</definedName>
    <definedName name="_xlnm.Print_Titles" localSheetId="8">'5. Contracting heli service'!$1:$2</definedName>
    <definedName name="_xlnm.Print_Titles" localSheetId="9">'6. Normal operations'!$1:$2</definedName>
    <definedName name="_xlnm.Print_Titles" localSheetId="10">'7-10. Extras'!$1:$2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26" l="1"/>
  <c r="D5" i="26" s="1"/>
  <c r="F19" i="24" s="1"/>
  <c r="E20" i="26"/>
  <c r="E19" i="26" s="1"/>
  <c r="D11" i="25" s="1"/>
  <c r="D20" i="26"/>
  <c r="D19" i="26" s="1"/>
  <c r="C11" i="25" s="1"/>
  <c r="E22" i="26"/>
  <c r="H36" i="24" s="1"/>
  <c r="I36" i="24" s="1"/>
  <c r="D22" i="26"/>
  <c r="F36" i="24" s="1"/>
  <c r="G36" i="24" s="1"/>
  <c r="E18" i="26"/>
  <c r="H32" i="24" s="1"/>
  <c r="I32" i="24" s="1"/>
  <c r="D18" i="26"/>
  <c r="D17" i="26" s="1"/>
  <c r="F31" i="24" s="1"/>
  <c r="G31" i="24" s="1"/>
  <c r="E16" i="26"/>
  <c r="H30" i="24" s="1"/>
  <c r="I30" i="24" s="1"/>
  <c r="D16" i="26"/>
  <c r="F30" i="24" s="1"/>
  <c r="G30" i="24" s="1"/>
  <c r="F4" i="25"/>
  <c r="F5" i="25"/>
  <c r="F6" i="25"/>
  <c r="F7" i="25"/>
  <c r="F8" i="25"/>
  <c r="F9" i="25"/>
  <c r="F10" i="25"/>
  <c r="F11" i="25"/>
  <c r="F12" i="25"/>
  <c r="F3" i="25"/>
  <c r="B12" i="25"/>
  <c r="B11" i="25"/>
  <c r="B10" i="25"/>
  <c r="B9" i="25"/>
  <c r="B8" i="25"/>
  <c r="B7" i="25"/>
  <c r="B6" i="25"/>
  <c r="B5" i="25"/>
  <c r="B4" i="25"/>
  <c r="B3" i="25"/>
  <c r="E19" i="25"/>
  <c r="E14" i="26"/>
  <c r="H28" i="24" s="1"/>
  <c r="I28" i="24" s="1"/>
  <c r="E12" i="26"/>
  <c r="E11" i="26" s="1"/>
  <c r="D7" i="25" s="1"/>
  <c r="E10" i="26"/>
  <c r="H24" i="24" s="1"/>
  <c r="I24" i="24" s="1"/>
  <c r="E8" i="26"/>
  <c r="E7" i="26" s="1"/>
  <c r="D14" i="26"/>
  <c r="D13" i="26" s="1"/>
  <c r="C8" i="25" s="1"/>
  <c r="D12" i="26"/>
  <c r="D11" i="26" s="1"/>
  <c r="C7" i="25" s="1"/>
  <c r="D10" i="26"/>
  <c r="D9" i="26" s="1"/>
  <c r="F23" i="24" s="1"/>
  <c r="G23" i="24" s="1"/>
  <c r="D8" i="26"/>
  <c r="D7" i="26" s="1"/>
  <c r="E6" i="26"/>
  <c r="H20" i="24" s="1"/>
  <c r="I20" i="24" s="1"/>
  <c r="D4" i="26"/>
  <c r="E4" i="26"/>
  <c r="G19" i="24" l="1"/>
  <c r="C4" i="25"/>
  <c r="C10" i="25"/>
  <c r="C6" i="25"/>
  <c r="H22" i="24"/>
  <c r="I22" i="24" s="1"/>
  <c r="F22" i="24"/>
  <c r="G22" i="24" s="1"/>
  <c r="C5" i="25"/>
  <c r="F21" i="24"/>
  <c r="G21" i="24" s="1"/>
  <c r="H21" i="24"/>
  <c r="I21" i="24" s="1"/>
  <c r="D5" i="25"/>
  <c r="D15" i="26"/>
  <c r="C9" i="25" s="1"/>
  <c r="E15" i="26"/>
  <c r="D9" i="25" s="1"/>
  <c r="F27" i="24"/>
  <c r="G27" i="24" s="1"/>
  <c r="E13" i="26"/>
  <c r="D8" i="25" s="1"/>
  <c r="F28" i="24"/>
  <c r="G28" i="24" s="1"/>
  <c r="H25" i="24"/>
  <c r="I25" i="24" s="1"/>
  <c r="H26" i="24"/>
  <c r="I26" i="24" s="1"/>
  <c r="F26" i="24"/>
  <c r="G26" i="24" s="1"/>
  <c r="F25" i="24"/>
  <c r="G25" i="24" s="1"/>
  <c r="E9" i="26"/>
  <c r="F24" i="24"/>
  <c r="G24" i="24" s="1"/>
  <c r="E5" i="26"/>
  <c r="F20" i="24"/>
  <c r="G20" i="24" s="1"/>
  <c r="F18" i="24"/>
  <c r="G18" i="24" s="1"/>
  <c r="D3" i="26"/>
  <c r="F17" i="24" s="1"/>
  <c r="G17" i="24" s="1"/>
  <c r="E3" i="26"/>
  <c r="H17" i="24" s="1"/>
  <c r="I17" i="24" s="1"/>
  <c r="E17" i="26"/>
  <c r="F32" i="24"/>
  <c r="G32" i="24" s="1"/>
  <c r="F33" i="24"/>
  <c r="G33" i="24" s="1"/>
  <c r="F34" i="24"/>
  <c r="G34" i="24" s="1"/>
  <c r="E21" i="26"/>
  <c r="D12" i="25" s="1"/>
  <c r="D21" i="26"/>
  <c r="C12" i="25" s="1"/>
  <c r="F19" i="25"/>
  <c r="H18" i="24"/>
  <c r="I18" i="24" s="1"/>
  <c r="H33" i="24"/>
  <c r="H34" i="24"/>
  <c r="E2" i="26" l="1"/>
  <c r="D2" i="26"/>
  <c r="H19" i="24"/>
  <c r="I19" i="24" s="1"/>
  <c r="D4" i="25"/>
  <c r="D3" i="25"/>
  <c r="C3" i="25"/>
  <c r="H31" i="24"/>
  <c r="I31" i="24" s="1"/>
  <c r="D10" i="25"/>
  <c r="H23" i="24"/>
  <c r="I23" i="24" s="1"/>
  <c r="D6" i="25"/>
  <c r="H29" i="24"/>
  <c r="I29" i="24" s="1"/>
  <c r="F29" i="24"/>
  <c r="G29" i="24" s="1"/>
  <c r="H27" i="24"/>
  <c r="I27" i="24" s="1"/>
  <c r="F35" i="24"/>
  <c r="F16" i="24" s="1"/>
  <c r="G16" i="24" s="1"/>
  <c r="H35" i="24"/>
  <c r="I35" i="24" s="1"/>
  <c r="I34" i="24"/>
  <c r="G35" i="24" l="1"/>
  <c r="I33" i="24" l="1"/>
  <c r="D17" i="25" l="1"/>
  <c r="F17" i="25"/>
  <c r="H16" i="24" s="1"/>
  <c r="I16" i="24" s="1"/>
  <c r="C17" i="2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5" authorId="0" shapeId="0" xr:uid="{7913E48F-7A5A-4558-8467-DEE83CADCCA5}">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CEEA1947-5174-45B2-996F-A445CA12555E}">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D30400E9-8F7D-4A23-90AF-50DCE2973D2A}">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17205EE0-0905-4DDE-A909-6057E81D94A1}">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E5561BD1-A6D8-42BB-AF2E-563ED8A37205}">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6BBC1343-F63F-4DE8-B3EA-917C5C6CCFF3}">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871E94E6-275F-4BC2-90A6-8B00A8D6E9FB}">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sharedStrings.xml><?xml version="1.0" encoding="utf-8"?>
<sst xmlns="http://schemas.openxmlformats.org/spreadsheetml/2006/main" count="500" uniqueCount="281">
  <si>
    <r>
      <rPr>
        <b/>
        <sz val="12"/>
        <color theme="1"/>
        <rFont val="Verdana"/>
        <family val="2"/>
      </rPr>
      <t xml:space="preserve">EI3442 Good practice guidelines for safe
helicopter operations in support of the 
global offshore wind industry - Section B
February 2021
</t>
    </r>
    <r>
      <rPr>
        <b/>
        <sz val="16"/>
        <color theme="1"/>
        <rFont val="Verdana"/>
        <family val="2"/>
      </rPr>
      <t xml:space="preserve">
Revisions and Action Log</t>
    </r>
  </si>
  <si>
    <t>Revision</t>
  </si>
  <si>
    <t>Comment</t>
  </si>
  <si>
    <t>R1</t>
  </si>
  <si>
    <t>R2</t>
  </si>
  <si>
    <t>R3</t>
  </si>
  <si>
    <t>R4</t>
  </si>
  <si>
    <t>R5</t>
  </si>
  <si>
    <t>Action Log</t>
  </si>
  <si>
    <t>A1</t>
  </si>
  <si>
    <t>A2</t>
  </si>
  <si>
    <t>A3</t>
  </si>
  <si>
    <t>A4</t>
  </si>
  <si>
    <t>A5</t>
  </si>
  <si>
    <t>A6</t>
  </si>
  <si>
    <t>A7</t>
  </si>
  <si>
    <t>A8</t>
  </si>
  <si>
    <t>A9</t>
  </si>
  <si>
    <t>A10</t>
  </si>
  <si>
    <t>A11</t>
  </si>
  <si>
    <t>A12</t>
  </si>
  <si>
    <t>A13</t>
  </si>
  <si>
    <r>
      <rPr>
        <b/>
        <sz val="12"/>
        <color theme="1"/>
        <rFont val="Verdana"/>
        <family val="2"/>
      </rPr>
      <t xml:space="preserve">EI3442 Good practice guidelines for safe
helicopter operations in support of the 
global offshore wind industry - Section B
February 2021
</t>
    </r>
    <r>
      <rPr>
        <b/>
        <sz val="16"/>
        <color theme="1"/>
        <rFont val="Verdana"/>
        <family val="2"/>
      </rPr>
      <t xml:space="preserve"> 
Acronyms and Abbreviations</t>
    </r>
  </si>
  <si>
    <t>Acronyms / Abbreviations</t>
  </si>
  <si>
    <t>Description</t>
  </si>
  <si>
    <t>HAVS</t>
  </si>
  <si>
    <t>Hand-arm Vibration Syndrome</t>
  </si>
  <si>
    <t>HAZID</t>
  </si>
  <si>
    <t>Hazard Identification</t>
  </si>
  <si>
    <t>HHOP</t>
  </si>
  <si>
    <t xml:space="preserve"> Helicopter Hoist Operations Passengers</t>
  </si>
  <si>
    <t>HSE</t>
  </si>
  <si>
    <t>Health Safety and Environmental</t>
  </si>
  <si>
    <t>H&amp;S</t>
  </si>
  <si>
    <t>Health and Safety</t>
  </si>
  <si>
    <t>IOER</t>
  </si>
  <si>
    <t xml:space="preserve"> Integrated Offshore Emergency Response</t>
  </si>
  <si>
    <t>KPI</t>
  </si>
  <si>
    <t>Key Performance Indicator</t>
  </si>
  <si>
    <t>MEWP</t>
  </si>
  <si>
    <t>Mobile Elevated Work Platform</t>
  </si>
  <si>
    <t>NAA</t>
  </si>
  <si>
    <t>National Aviation Authority</t>
  </si>
  <si>
    <t>OEM</t>
  </si>
  <si>
    <t>Original Equipment Manufacturer</t>
  </si>
  <si>
    <t>PPE</t>
  </si>
  <si>
    <t>Personal Protective Equipment</t>
  </si>
  <si>
    <t>PM</t>
  </si>
  <si>
    <t>Project Manager</t>
  </si>
  <si>
    <t>RAMS</t>
  </si>
  <si>
    <t>Risk Assessments and Method Statements</t>
  </si>
  <si>
    <t>RCA</t>
  </si>
  <si>
    <t>Root Cause Analysis</t>
  </si>
  <si>
    <t>RPE</t>
  </si>
  <si>
    <t>Respiratory Protective Equipment</t>
  </si>
  <si>
    <t>SAR</t>
  </si>
  <si>
    <t>Search and Rescue</t>
  </si>
  <si>
    <t>SIMOPS</t>
  </si>
  <si>
    <t>Simultaneous Operations</t>
  </si>
  <si>
    <t>SMS</t>
  </si>
  <si>
    <t>Safety Management System</t>
  </si>
  <si>
    <t>SSOW</t>
  </si>
  <si>
    <t>Safe Systems of Work</t>
  </si>
  <si>
    <t>SWH</t>
  </si>
  <si>
    <t>Significant Wave Height</t>
  </si>
  <si>
    <t>WAH</t>
  </si>
  <si>
    <t>Work at Height</t>
  </si>
  <si>
    <t>WTG</t>
  </si>
  <si>
    <t>Wind Turbine Generator</t>
  </si>
  <si>
    <t>Manual and Scoring</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</si>
  <si>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</si>
  <si>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</si>
  <si>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</si>
  <si>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</si>
  <si>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</si>
  <si>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</si>
  <si>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</si>
  <si>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</si>
  <si>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</si>
  <si>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</si>
  <si>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</si>
  <si>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</si>
  <si>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</si>
  <si>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</si>
  <si>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</si>
  <si>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</si>
  <si>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</si>
  <si>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</si>
  <si>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</si>
  <si>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</si>
  <si>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</si>
  <si>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</si>
  <si>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t>EI3442 Good practice guidelines for safe helicopter
operations in support of the global offshore
wind industry , February 2021
Checklist Summary Report</t>
  </si>
  <si>
    <r>
      <rPr>
        <sz val="12"/>
        <color theme="1"/>
        <rFont val="Aptos"/>
        <family val="2"/>
      </rPr>
      <t xml:space="preserve">GPG reference: </t>
    </r>
    <r>
      <rPr>
        <b/>
        <sz val="12"/>
        <color theme="1"/>
        <rFont val="Aptos"/>
        <family val="2"/>
      </rPr>
      <t xml:space="preserve"> </t>
    </r>
    <r>
      <rPr>
        <sz val="12"/>
        <color theme="1"/>
        <rFont val="Aptos"/>
        <family val="2"/>
      </rPr>
      <t>https://www.gplusoffshorewind.com/__data/assets/pdf_file/0005/822740/Section-B-G-safe-helicopter-operations-in-support-of-the-global-offshore-wind-industry.pdf</t>
    </r>
  </si>
  <si>
    <t>Implementation  level</t>
  </si>
  <si>
    <t>Phase Checked</t>
  </si>
  <si>
    <t>Jurisdiction</t>
  </si>
  <si>
    <t>Reference</t>
  </si>
  <si>
    <t>Date</t>
  </si>
  <si>
    <t>Reviewer(s)</t>
  </si>
  <si>
    <t>Assessment Status</t>
  </si>
  <si>
    <t>Maturity 
Level (weighted)</t>
  </si>
  <si>
    <t>Overall Level</t>
  </si>
  <si>
    <t>Generic</t>
  </si>
  <si>
    <t>OWC obligations</t>
  </si>
  <si>
    <t>Understanding and defining the system</t>
  </si>
  <si>
    <t>Planning and design</t>
  </si>
  <si>
    <t>Contracting helicopter services</t>
  </si>
  <si>
    <t>Normal operations</t>
  </si>
  <si>
    <t>Later lifecycle stages</t>
  </si>
  <si>
    <t>Abnormal conditions</t>
  </si>
  <si>
    <t>Emergencies</t>
  </si>
  <si>
    <t>Continuous improvement</t>
  </si>
  <si>
    <t>EI3442 Safe helicopter operations</t>
  </si>
  <si>
    <t>Item</t>
  </si>
  <si>
    <t>Question</t>
  </si>
  <si>
    <t>Status</t>
  </si>
  <si>
    <t>Supporting comments</t>
  </si>
  <si>
    <t>Actions</t>
  </si>
  <si>
    <t>Owner</t>
  </si>
  <si>
    <t xml:space="preserve">Date </t>
  </si>
  <si>
    <t>Generic principles</t>
  </si>
  <si>
    <t>Have competent personnel been delegated to consider these guidelines in more detail, and to use them as appropriate to develop approaches, systems and tools suitable for the organisation and its projects?</t>
  </si>
  <si>
    <t>Not Assessed</t>
  </si>
  <si>
    <t>1.5.6</t>
  </si>
  <si>
    <t>Have all applicable local compliance requirements and expectations been considered and, as a minimum, complied with?</t>
  </si>
  <si>
    <t>2.1.1</t>
  </si>
  <si>
    <t>Is the organisation acting as an ‘intelligent customer’, undertaking appropriate and proportionate checks and risk assessments to assure itself that contractors and their activities are and remain suitable?</t>
  </si>
  <si>
    <t>Have helicopter operators been provided with information about hazards on the site and any other safety-relevant information?</t>
  </si>
  <si>
    <t>Has a safe operational and environmental context in which helicopters can operate been provided?</t>
  </si>
  <si>
    <t>2.1.2</t>
  </si>
  <si>
    <t>Has it been considered whether and how helicopters are to be used, and have appropriate safety management systems (SMSs) been set up for this?</t>
  </si>
  <si>
    <t>At the level of day to day planning, tasking and control, has the likelihood of exposing helicopters to adverse conditions (e.g. inclement weather or conflicts with other air traffic) been minimised, in liaison with the helicopter operator and others?</t>
  </si>
  <si>
    <t>2.1.3</t>
  </si>
  <si>
    <t>Has the organisation co-operated with the helicopter operator to seek a safe and effective distribution of tasks between flight crew and wind industry personnel, with clearly defined and distinguished roles and responsibilities, and operating procedures that reflect these?</t>
  </si>
  <si>
    <t>2.1.4</t>
  </si>
  <si>
    <t>Are there effective measures on the ground to control any dangerous goods that may be provided to the helicopter for transportation?</t>
  </si>
  <si>
    <t>Have steps been taken to identify and comply with all legal duties?</t>
  </si>
  <si>
    <t>2.2.2</t>
  </si>
  <si>
    <t>Have all relevant regulators and other authorities been identified, and engaged with as appropriate?</t>
  </si>
  <si>
    <t>If operating in, or obtaining services from, more than one state, have all relevant national requirements been identified, understanding how to comply with them?</t>
  </si>
  <si>
    <t>Have all relevant national search and rescue (SAR) providers been liaised with (noting that SAR regions are not necessarily the same as state boundaries), in order to understand their requirements and any additional arrangements that may need to be put in place?</t>
  </si>
  <si>
    <t>Has the organisation ensured that the implications of any differences between the requirements of different regulators can be satisfactorily resolved?</t>
  </si>
  <si>
    <t xml:space="preserve"> </t>
  </si>
  <si>
    <t>Has a clear and comprehensive understanding been developed of what helicopter services are required, and of the context in which the services will operate?</t>
  </si>
  <si>
    <t>Has the organisation decided how, where and when helicopters are to be used?</t>
  </si>
  <si>
    <t>Even where there is no current need for helicopter services, has the organisation allowed for any flexibility that it may require, by making provision for future helicopter operations in the planning and design of the system?</t>
  </si>
  <si>
    <t>Has it been ensured that wind farm planning, design and operation facilitate (helicopter) SAR, even if the organisation does not intend to use helicopters itself?</t>
  </si>
  <si>
    <t>3.1.1</t>
  </si>
  <si>
    <t>Have the hazards been identified, and the relative risks of each potential logistic solution been considered, for each task?</t>
  </si>
  <si>
    <t>Has the full system been considered, i.e. the people, procedures, infrastructure and equipment, and not just (for example) the aircraft itself?</t>
  </si>
  <si>
    <t>Have risks related to environmental factors been identified and assessed?</t>
  </si>
  <si>
    <t>Have risks related to aviation operational context factors been identified and assessed?</t>
  </si>
  <si>
    <t>Have all interested parties been identified, understanding their needs and expectations?</t>
  </si>
  <si>
    <t>Has a plan for engaging with interested parties been made and implemented?</t>
  </si>
  <si>
    <t>4.1.1</t>
  </si>
  <si>
    <t>Has the organisation recorded (e.g. in an Aviation Policy) its overall aims and commitments regarding safe integration of helicopter operations, and the high level means by which it intends to achieve them?</t>
  </si>
  <si>
    <t>Has it been ensured that the Aviation Policy (or equivalent) is disseminated and understood internally and, as appropriate, by external parties?</t>
  </si>
  <si>
    <t>Has the organisation ensured that the Aviation Policy and that of the aviation provider(s) are aligned?</t>
  </si>
  <si>
    <t>4.1.2</t>
  </si>
  <si>
    <t xml:space="preserve">Has the organisation ensured that it has the appropriate internal functions, role definitions and documented processes in place? In particular, a management team member should have leadership responsibility for aviation, including owning the Aviation Policy and ensuring that it is implemented. </t>
  </si>
  <si>
    <t>Has the organisation ensured that it has access to suitably qualified and experienced aviation specialist(s)?</t>
  </si>
  <si>
    <t>Has the organisation ensured that responsibilities for aircraft coordination and control in and around the site are clearly defined?</t>
  </si>
  <si>
    <t>Has the organisation assured itself that their helicopter operator has an effective training system for flight crew (and for others in the direct control of the helicopter operator)?</t>
  </si>
  <si>
    <t>Has the organisation ensured that records of its employees’ training and experience as passengers are maintained, and monitored to ensure currency?</t>
  </si>
  <si>
    <t>4.2.1</t>
  </si>
  <si>
    <t>Has the organisation ensured that, as a minimum, passenger training relating to sea survival complies with the local regulations?</t>
  </si>
  <si>
    <t>Have the HeliOffshore recommended practices (WinReP) on training of passengers been followed?</t>
  </si>
  <si>
    <t>4.2.2</t>
  </si>
  <si>
    <t>Has the organisation assured itself that its employees who will be helicopter hoist operations passengers (HHOPs) will receive hoist training in accordance with the HeliOffshore recommended practices (WinReP)?</t>
  </si>
  <si>
    <t>4.2.3</t>
  </si>
  <si>
    <t>Has the organisation ensured that helicopter operators follow the HeliOffshore recommended practices(WinReP) on training of technical crew?</t>
  </si>
  <si>
    <t>4.2.4</t>
  </si>
  <si>
    <t>Has the suitability for wind industry use of helideck personnel training guidance been carefully reviewed? (Much of the material currently available is focussed on the needs of the oil and gas industry.)</t>
  </si>
  <si>
    <t>4.2.5</t>
  </si>
  <si>
    <t>Have the HeliOffshore recommended practices (WinReP) on competence of aviation specialists been followed?</t>
  </si>
  <si>
    <t>4.2.7</t>
  </si>
  <si>
    <t>Has the organisation ensured that it has all the competences to identify and prepare for potential emergencies and to respond to them?</t>
  </si>
  <si>
    <t>Has the organisation ensured, in liaison with the helicopter operator(s), that only individuals whose body size (taking account of the bulk of the PPE worn), mobility and health are commensurate with helicopter escape are permitted to travel?</t>
  </si>
  <si>
    <t>Has the organisation ensured that all passengers will have their bi-deltoid (across shoulder) measurements taken before helicopter flight, and that these records are available to the helicopter operator on request?</t>
  </si>
  <si>
    <t>Has the organisation ensured that any necessary consents relating to aviation have been obtained and that agreements with the relevant authorities are in place?</t>
  </si>
  <si>
    <t>Has the organisation assured itself, through contractor selection and monitoring processes, that the helicopter operator has the necessary consents in place?</t>
  </si>
  <si>
    <t>4.5.1</t>
  </si>
  <si>
    <t>Has at least one helideck been provided on a fixed installation within, or in the vicinity of, every far offshore wind farm (unless omission is justified by detailed analysis and with the establishment of other risk control measures)?</t>
  </si>
  <si>
    <t>4.5.2</t>
  </si>
  <si>
    <t>Has the layout of the farm been considered, including all existing and planned structures around helicopter routes and destinations that could impact on safety?</t>
  </si>
  <si>
    <t>Has the organisation engaged as early as possible with the national aviation authority (NAA), aviation specialists, helicopter operator(s) and SAR provider regarding wind farm layout?</t>
  </si>
  <si>
    <t>Have the effects of layout on wind farm neighbours, and potential cumulative effects, as well as those for the proposed wind farm itself, been considered?</t>
  </si>
  <si>
    <t>4.5.3</t>
  </si>
  <si>
    <t>Has it been considered how obstacle location, height and size will be notified to helicopter operators and recorded on charts and databases, and what lighting, marking or other mitigations will be required?</t>
  </si>
  <si>
    <t>4.5.5</t>
  </si>
  <si>
    <t xml:space="preserve">Have provisions been made for the onshore support infrastructure necessary to maintain helicopter operations? </t>
  </si>
  <si>
    <t xml:space="preserve">Has the organisation engaged with the helicopter operator and the appropriate authorities to determine onshore infrastructure requirements? </t>
  </si>
  <si>
    <t>Has the organisation ensured the suitability of any onshore facilities made available to helicopter operators, in terms of aviation-specific aspects (e.g. aircraft handling and fuelling facilities, fire cover, lighting, approach guidance) and for the general working environment and welfare?</t>
  </si>
  <si>
    <t>Have the HeliOffshore recommended practices (WinReP) for the design of heliports and onshore aircraft maintenance and operational bases been followed?</t>
  </si>
  <si>
    <t>4.5.6</t>
  </si>
  <si>
    <t>Have all relevant requirements and guidance for the design of helidecks and hoist platforms been taken into account?</t>
  </si>
  <si>
    <t>4.5.8</t>
  </si>
  <si>
    <t>Has the organisation engaged with the relevant NAA(s), air navigation service providers (ANSPs), defence organisations, SAR authorities and potential helicopter operators at the earliest opportunity, to ensure that all relevant issues are understood and addressed in the planning, consenting, construction and operation phases? 
Liaison with these parties may also be required in order to ascertain the suitability of the existing airspace and CNS arrangements, and to discuss potential improvements.</t>
  </si>
  <si>
    <t>4.5.9</t>
  </si>
  <si>
    <t>Has the organisation ensured that communication systems and competences are in place to enable, as a minimum, provision of a flight watch service?</t>
  </si>
  <si>
    <t>Has the organisation engaged with wind farm operational parties to minimise the number of different radio systems and frequencies?</t>
  </si>
  <si>
    <t>Has the organisation ensured that all personnel who may use radio are properly trained?</t>
  </si>
  <si>
    <t>Has the organisation ensured that the necessary consents for operation, including for frequency allocation and licensing of radio stations and personnel, have been obtained from the relevant authorities?</t>
  </si>
  <si>
    <t>Has the organisation considered holding communication exercises (covering normal, abnormal and emergency situations) before operations begin?</t>
  </si>
  <si>
    <t>4.5.10</t>
  </si>
  <si>
    <t xml:space="preserve">Has the organisation liaised with the original equipment manufacturer (OEM) of the wind turbine generators (WTG), and helicopter operators, to establish likely movements for the specific WTG type under different sea state and wind conditions, and assess how these may affect hoisting operations.             </t>
  </si>
  <si>
    <t>Has it been ascertained whether floating WTGs are categorised as vessels or fixed structures for the purposes of health and safety legislation in the relevant jurisdiction(s), and has compliance with all relevant requirements been ensured?</t>
  </si>
  <si>
    <t>4.5.11</t>
  </si>
  <si>
    <t>Have appropriate PPE needs been identified, resolving any compatibility issues, and arrangements made for provision?</t>
  </si>
  <si>
    <t>Has the organisation assured itself that the wind farm design and helicopter operational concept are safely compatible, in relation to areas such as:
• how WTGs and other structures may affect air flows in their vicinity;
• adequacy of visual cues, lighting and marking; 
• the ‘flyability’ of approach, departure and transit paths?</t>
  </si>
  <si>
    <t>Have mathematical modelling (e.g. computational fluid dynamics) and simulation been used in preference to live trials?</t>
  </si>
  <si>
    <t>Has the organisation made use of relevant published information and guidance, and liaised with the WTG OEM and helicopter operator, to establish what further modelling or simulation may be needed (again in preference to live trials)?</t>
  </si>
  <si>
    <t>5.1.1</t>
  </si>
  <si>
    <t>Have prospective helicopter operator(s) been provided with a detailed statement of the planned tasking for helicopter support?</t>
  </si>
  <si>
    <t>5.1.2</t>
  </si>
  <si>
    <t>Have the helicopter operator(s) been informed of what, if any, supporting infrastructure and services can be provided or made available?</t>
  </si>
  <si>
    <t>Has great care been taken to ensure co-ordination between parties in situations when the helicopter and helicopter operating base are supplied by different organisations, to ensure clarity about expectations and responsibilities?</t>
  </si>
  <si>
    <t>5.1.3</t>
  </si>
  <si>
    <t>Is there a clear statement of the safety roles and responsibilities of the organisation, the helicopter operator and any relevant third parties (e.g. any separate maintenance contractor)?</t>
  </si>
  <si>
    <t>5.1.4</t>
  </si>
  <si>
    <t>Have all safety standards and requirements been captured in a consolidated, detailed document (often referred to as ‘Employer’s Requirements'), and given to the helicopter operator?</t>
  </si>
  <si>
    <t>Have the safety and operational constraints on helicopter operators been recognised when setting Employer’s Requirements, in order to ensure that there is no pressure to compromise on safety?</t>
  </si>
  <si>
    <t>Have any operators that do not meet minimum safety criteria been filtered out, and the remaining candidates scored using an appropriate mix of safety and other criteria? (NB: organisations should not create a shortlist of ‘safety-approved’ bidders and then select purely on price and other criteria. The aim is to eliminate unacceptable bidders first AND then still take safety into account when deciding between those that remain).</t>
  </si>
  <si>
    <t>Has the temptation to copy and paste supplier evaluation questionnaires (SEQs) from other organisations, or from other contract processes, been avoided?</t>
  </si>
  <si>
    <t>Has aviation specialist support been involved in developing the SEQ and evaluating responses?</t>
  </si>
  <si>
    <t>Has the organisation independently verified that the aircraft proposed/selected by the helicopter operator will meet their needs?</t>
  </si>
  <si>
    <t>Has the organisation checked that it understands the suitability of the choice of aircraft offered by any specific operator, and asked for advertised capabilities (e.g. ‘versatile’, ‘long-range’) to be objectively quantified?</t>
  </si>
  <si>
    <t>Has the initial approach to potential operators been framed in terms of proposed applications and safety requirements, rather than by directly asking for a specific helicopter type?</t>
  </si>
  <si>
    <t>Has particular attention been given to what radio equipment is fitted, taking account of compatibility with other technologies that will be used on the project, and the need to avoid proliferation of communication systems?</t>
  </si>
  <si>
    <t>Has confirmation been sought that the aircraft is compliant with airspace requirements for the wind farm location and transit route?</t>
  </si>
  <si>
    <t>Has the use of single-engine helicopters [for any purpose / for transporting passengers] been prohibited?</t>
  </si>
  <si>
    <t>Has the organisation collaborated with the helicopter operator(s) to ensure that suitable and sufficient risk assessments are in place for all helicopter activities, taking account of the specific tasks and environment as well as aircraft performance?</t>
  </si>
  <si>
    <t>5.4.1</t>
  </si>
  <si>
    <t xml:space="preserve">(Under Contracting Option A:) Is the organisation monitoring and auditing both the construction /maintenance contractor and the helicopter operator, and have safety requirements been incorporated into the contract between construction/maintenance contractor and the helicopter operator? </t>
  </si>
  <si>
    <t xml:space="preserve">(Under Contracting Option B:) Is the organisation monitoring and auditing both the construction /maintenance contractor and the helicopter operator, and are the Aviation Policies and standards of both wind farm operator and maintenance provider aligned and in accordance with requirements? </t>
  </si>
  <si>
    <t>Have the advantages and disadvantages of Options A, B and any other appropriate contract structure options been reviewed, to make an informed, safety-based decision that ensures clarity of responsibilities and close co-operation?</t>
  </si>
  <si>
    <t>Have arrangements for monitoring and auditing the various parties been agreed?</t>
  </si>
  <si>
    <t>5.4.2</t>
  </si>
  <si>
    <t>For one-off operations, has the organisation ensured that, as a minimum, a competent aviation specialist will carry out a risk assessment of the operator, specific to the site and the operation required, in its operational and environmental context?</t>
  </si>
  <si>
    <t>5.4.3</t>
  </si>
  <si>
    <t>Where shared helicopter services or assets are foreseen, have the potential safety implications been identified and managed, in liaison with the helicopter operator(s)?</t>
  </si>
  <si>
    <t>5.4.4</t>
  </si>
  <si>
    <t>Where multiple helicopter operators may be involved, have the potential safety implications been identified and managed ?</t>
  </si>
  <si>
    <t>Is there clarity about responsibilities for providing information, and the parameters and thresholds that will be used to define weather and other limits on helicopter operations?</t>
  </si>
  <si>
    <t>6.1.1</t>
  </si>
  <si>
    <t>Is the organisation aware of how wind speed and direction, and resulting constraints relating to routeing, time and fuel requirements, can affect what helicopter taskings are practicable?</t>
  </si>
  <si>
    <t>Has it been agreed with the helicopter operator whether and how real-time wind information from the site can be made available to the helicopter operator?</t>
  </si>
  <si>
    <t>Has the organisation ensured that it will not (explicitly or implicitly) plan for, require or allow flight over a sea state (or significant wave height - SWH), above that for which – as an absolute minimum – the helicopter is certified to ditch (this is already mandatory in some states) and for which there is a good prospect of safe recovery?</t>
  </si>
  <si>
    <t>Has the organisation ensured that the helicopter operator fully understands the operational and technical certification issues and limitations in respect of ditching, and that appropriate sea state/SWH limits are put in place accordingly?</t>
  </si>
  <si>
    <t>Where there is a potential need for night or low visibility operations, have the requirements, criteria and mitigations been carefully considered, by engaging with the helicopter operator(s) and safety regulator?</t>
  </si>
  <si>
    <t>Has the organisation helped to avoid aircrew disorientation or loss of situation awareness due to inadequate visual cues, for example, by agreeing appropriate lighting and visibility limits and requiring appropriate crew training and complement?</t>
  </si>
  <si>
    <t>6.1.2</t>
  </si>
  <si>
    <t>Have arrangements been made to keep  helicopter operators updated with information on operational factors that may affect safety?</t>
  </si>
  <si>
    <t>Have helicopter operators been involved in the planning and design of the wind farm where possible, and closely co-operated with during operations, for example by inviting and giving feedback, and by holding regular safety co-ordination meetings?</t>
  </si>
  <si>
    <t>Have HeliOffshore recommended practices (WinReP) regarding single or multi-pilot operation been followed?</t>
  </si>
  <si>
    <t>Have robust means been implemented for identifying, shutting down and re-starting WTGs, and for communicating WTG status to pilots?</t>
  </si>
  <si>
    <t>Has an effective system been implemented for communicating safety-relevant information to helicopter passengers and for eliciting feedback?</t>
  </si>
  <si>
    <t>Has a regular inspection and maintenance programme been implemented to ensure the safety and serviceability of hoist platforms and helidecks?</t>
  </si>
  <si>
    <t>6.7.1</t>
  </si>
  <si>
    <t>Has the organisation assured itself that appropriate procedures for helicopter operations to/from vessel helidecks or hoist areas are described in the vessel operator’s Operations Manual, and are properly followed?</t>
  </si>
  <si>
    <t>6.7.2</t>
  </si>
  <si>
    <t>Have helidecks been provided on service operations vessels (SOVs) (and other large vessels as appropriate) if logistics require (noting that the availability of such helidecks may be significantly limited by vessel movement)? As a minimum, SOVs should have a hoist area.</t>
  </si>
  <si>
    <t>6.7.3</t>
  </si>
  <si>
    <t>Has the organisation assured itself that, with regard to helideck movement limit in particular, the helicopter operator has understood and can follow the relevant national requirements as well as the organisation's own safety expectations?</t>
  </si>
  <si>
    <t>Has the organisation followed its own SMS process for identifying and safely managing changes over the lifecycle of a wind farm?</t>
  </si>
  <si>
    <t>Have potential abnormal conditions been identified, working with the helicopter operator, maintenance providers and other interested parties, and have appropriate standard operating procedures (SOPs) and other risk control measures for such situations been developed?</t>
  </si>
  <si>
    <t>Have the G+ Integrated Offshore Emergency Response (IOER) guidelines been followed?</t>
  </si>
  <si>
    <t xml:space="preserve">Has an appropriate monitoring and evaluation programme been established and maintained? </t>
  </si>
  <si>
    <t>Has the organisation recognised and made a clear distinction between specialised audits conducted by an aviation specialist, and generic audits against generally-applicable standards such as ISO 9001 (for quality) or ISO 45001 (health and safety)?</t>
  </si>
  <si>
    <t>Have steps been taken to ensure effective feedback and learning?</t>
  </si>
  <si>
    <t>Have KPIs been defined that support the monitoring, evaluation and development of a robust safety culture?</t>
  </si>
  <si>
    <t xml:space="preserve">Emergencies </t>
  </si>
  <si>
    <t>Continous improvement</t>
  </si>
  <si>
    <t>Section</t>
  </si>
  <si>
    <t>Assessment</t>
  </si>
  <si>
    <t>Maturity</t>
  </si>
  <si>
    <t>Weight</t>
  </si>
  <si>
    <t>Weights (normalized)</t>
  </si>
  <si>
    <t>Average maturity</t>
  </si>
  <si>
    <t>Weighted maturity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</si>
</sst>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theme="1"/>
      <name val="Calibri"/>
      <family val="2"/>
      <scheme val="minor"/>
    </font>
    <font>
      <sz val="8"/>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sz val="11"/>
      <color theme="1"/>
      <name val="Aptos"/>
      <family val="2"/>
    </font>
    <font>
      <sz val="11"/>
      <color rgb="FF000000"/>
      <name val="Aptos"/>
      <family val="2"/>
    </font>
    <font>
      <b/>
      <sz val="16"/>
      <color theme="1"/>
      <name val="Aptos"/>
      <family val="2"/>
    </font>
    <font>
      <b/>
      <sz val="14"/>
      <color theme="0"/>
      <name val="Aptos"/>
      <family val="2"/>
    </font>
    <font>
      <sz val="14"/>
      <color theme="1"/>
      <name val="Aptos"/>
      <family val="2"/>
    </font>
    <font>
      <b/>
      <sz val="11"/>
      <color rgb="FFFF0000"/>
      <name val="Aptos"/>
      <family val="2"/>
    </font>
    <font>
      <b/>
      <sz val="14"/>
      <color rgb="FFFF0000"/>
      <name val="Aptos"/>
      <family val="2"/>
    </font>
    <font>
      <b/>
      <sz val="12"/>
      <color theme="1"/>
      <name val="Aptos"/>
      <family val="2"/>
    </font>
    <font>
      <sz val="12"/>
      <color theme="1"/>
      <name val="Aptos"/>
      <family val="2"/>
    </font>
    <font>
      <b/>
      <sz val="12"/>
      <color theme="1"/>
      <name val="Verdana"/>
      <family val="2"/>
    </font>
  </fonts>
  <fills count="9">
    <fill>
      <patternFill patternType="none"/>
    </fill>
    <fill>
      <patternFill patternType="gray125"/>
    </fill>
    <fill>
      <patternFill patternType="solid">
        <fgColor theme="0"/>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s>
  <borders count="35">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0" tint="-0.34998626667073579"/>
      </bottom>
      <diagonal/>
    </border>
    <border>
      <left/>
      <right/>
      <top/>
      <bottom style="thin">
        <color rgb="FF9DADBA"/>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s>
  <cellStyleXfs count="2">
    <xf numFmtId="0" fontId="0" fillId="0" borderId="0"/>
    <xf numFmtId="9" fontId="1" fillId="0" borderId="0" applyFont="0" applyFill="0" applyBorder="0" applyAlignment="0" applyProtection="0"/>
  </cellStyleXfs>
  <cellXfs count="156">
    <xf numFmtId="0" fontId="0" fillId="0" borderId="0" xfId="0"/>
    <xf numFmtId="0" fontId="0" fillId="2" borderId="0" xfId="0" applyFill="1"/>
    <xf numFmtId="0" fontId="0" fillId="2" borderId="0" xfId="0" applyFill="1" applyAlignment="1">
      <alignment horizontal="center"/>
    </xf>
    <xf numFmtId="0" fontId="3" fillId="2" borderId="0" xfId="0" applyFont="1" applyFill="1"/>
    <xf numFmtId="0" fontId="3" fillId="4" borderId="9" xfId="0" applyFont="1" applyFill="1" applyBorder="1"/>
    <xf numFmtId="0" fontId="3" fillId="4" borderId="11" xfId="0" applyFont="1" applyFill="1" applyBorder="1"/>
    <xf numFmtId="0" fontId="3" fillId="4" borderId="14" xfId="0" applyFont="1" applyFill="1" applyBorder="1"/>
    <xf numFmtId="0" fontId="3" fillId="4" borderId="7" xfId="0" applyFont="1" applyFill="1" applyBorder="1"/>
    <xf numFmtId="0" fontId="3" fillId="4" borderId="8" xfId="0" applyFont="1" applyFill="1" applyBorder="1"/>
    <xf numFmtId="0" fontId="3" fillId="4" borderId="10" xfId="0" applyFont="1" applyFill="1" applyBorder="1"/>
    <xf numFmtId="0" fontId="3" fillId="4" borderId="12" xfId="0" applyFont="1" applyFill="1" applyBorder="1"/>
    <xf numFmtId="0" fontId="4" fillId="4" borderId="0" xfId="0" applyFont="1" applyFill="1" applyAlignment="1">
      <alignment horizontal="center" vertical="center"/>
    </xf>
    <xf numFmtId="0" fontId="3" fillId="4" borderId="13" xfId="0" applyFont="1" applyFill="1" applyBorder="1"/>
    <xf numFmtId="0" fontId="5" fillId="4" borderId="0" xfId="0" applyFont="1" applyFill="1" applyAlignment="1">
      <alignment horizontal="left" vertical="center" wrapText="1"/>
    </xf>
    <xf numFmtId="0" fontId="5" fillId="4" borderId="0" xfId="0" applyFont="1" applyFill="1" applyAlignment="1">
      <alignment horizontal="left" vertical="center"/>
    </xf>
    <xf numFmtId="0" fontId="8" fillId="2" borderId="0" xfId="0" applyFont="1" applyFill="1"/>
    <xf numFmtId="0" fontId="10" fillId="6" borderId="4" xfId="0" applyFont="1" applyFill="1" applyBorder="1" applyAlignment="1">
      <alignment vertical="center" textRotation="90" wrapText="1"/>
    </xf>
    <xf numFmtId="0" fontId="10" fillId="6" borderId="4" xfId="0" applyFont="1" applyFill="1" applyBorder="1" applyAlignment="1">
      <alignment horizontal="center" vertical="center" textRotation="90" wrapText="1"/>
    </xf>
    <xf numFmtId="0" fontId="10" fillId="6" borderId="5" xfId="0" applyFont="1" applyFill="1" applyBorder="1" applyAlignment="1">
      <alignment vertical="center" textRotation="90" wrapText="1"/>
    </xf>
    <xf numFmtId="0" fontId="11" fillId="3" borderId="2" xfId="0" applyFont="1" applyFill="1" applyBorder="1" applyAlignment="1">
      <alignment horizontal="center" vertical="center" wrapText="1"/>
    </xf>
    <xf numFmtId="0" fontId="11" fillId="3" borderId="2" xfId="0" applyFont="1" applyFill="1" applyBorder="1" applyAlignment="1">
      <alignment vertical="center" wrapText="1"/>
    </xf>
    <xf numFmtId="0" fontId="12" fillId="7"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vertical="center" wrapText="1"/>
    </xf>
    <xf numFmtId="0" fontId="16" fillId="0" borderId="2" xfId="0" applyFont="1" applyBorder="1" applyAlignment="1">
      <alignment vertical="center" wrapText="1"/>
    </xf>
    <xf numFmtId="0" fontId="17" fillId="2" borderId="20" xfId="0" applyFont="1" applyFill="1" applyBorder="1" applyAlignment="1">
      <alignment horizontal="left" vertical="center" wrapText="1"/>
    </xf>
    <xf numFmtId="0" fontId="19" fillId="2" borderId="0" xfId="0" applyFont="1" applyFill="1"/>
    <xf numFmtId="0" fontId="22" fillId="0" borderId="6" xfId="0" applyFont="1" applyBorder="1" applyAlignment="1">
      <alignment horizontal="center" vertical="center" wrapText="1"/>
    </xf>
    <xf numFmtId="0" fontId="21" fillId="2" borderId="0" xfId="0" applyFont="1" applyFill="1"/>
    <xf numFmtId="0" fontId="23" fillId="4" borderId="0" xfId="0" applyFont="1" applyFill="1" applyAlignment="1">
      <alignment horizontal="left" vertical="center" wrapText="1"/>
    </xf>
    <xf numFmtId="0" fontId="23" fillId="4" borderId="0" xfId="0" applyFont="1" applyFill="1" applyAlignment="1">
      <alignment horizontal="left" vertical="center"/>
    </xf>
    <xf numFmtId="9" fontId="24" fillId="6" borderId="6" xfId="1" applyFont="1" applyFill="1" applyBorder="1" applyAlignment="1">
      <alignment horizontal="center" vertical="center"/>
    </xf>
    <xf numFmtId="9" fontId="25" fillId="6" borderId="6" xfId="0" applyNumberFormat="1" applyFont="1" applyFill="1" applyBorder="1" applyAlignment="1">
      <alignment vertical="center"/>
    </xf>
    <xf numFmtId="0" fontId="26" fillId="2" borderId="0" xfId="0" applyFont="1" applyFill="1"/>
    <xf numFmtId="0" fontId="17" fillId="0" borderId="6" xfId="0" applyFont="1" applyBorder="1" applyAlignment="1">
      <alignment horizontal="center" vertical="center"/>
    </xf>
    <xf numFmtId="0" fontId="17" fillId="0" borderId="6" xfId="0" applyFont="1" applyBorder="1" applyAlignment="1">
      <alignment horizontal="center" vertical="center" wrapText="1"/>
    </xf>
    <xf numFmtId="0" fontId="17" fillId="2" borderId="6" xfId="0" applyFont="1" applyFill="1" applyBorder="1" applyAlignment="1">
      <alignment horizontal="center" vertical="center"/>
    </xf>
    <xf numFmtId="0" fontId="4" fillId="6" borderId="6" xfId="0" applyFont="1" applyFill="1" applyBorder="1" applyAlignment="1">
      <alignment horizontal="center" vertical="center"/>
    </xf>
    <xf numFmtId="0" fontId="18" fillId="7" borderId="6" xfId="0" applyFont="1" applyFill="1" applyBorder="1" applyAlignment="1">
      <alignment horizontal="center" vertical="center"/>
    </xf>
    <xf numFmtId="0" fontId="27" fillId="4"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4" fillId="6" borderId="17" xfId="0" applyFont="1" applyFill="1" applyBorder="1" applyAlignment="1">
      <alignment vertical="center"/>
    </xf>
    <xf numFmtId="0" fontId="4" fillId="6" borderId="18" xfId="0" applyFont="1" applyFill="1" applyBorder="1" applyAlignment="1">
      <alignment vertical="center"/>
    </xf>
    <xf numFmtId="0" fontId="4" fillId="6" borderId="19" xfId="0" applyFont="1" applyFill="1" applyBorder="1" applyAlignment="1">
      <alignment vertical="center"/>
    </xf>
    <xf numFmtId="0" fontId="0" fillId="7" borderId="0" xfId="0" applyFill="1"/>
    <xf numFmtId="9" fontId="0" fillId="0" borderId="26" xfId="1" applyFont="1" applyBorder="1"/>
    <xf numFmtId="0" fontId="18" fillId="5" borderId="6" xfId="0" applyFont="1" applyFill="1" applyBorder="1"/>
    <xf numFmtId="0" fontId="17" fillId="2" borderId="0" xfId="0" applyFont="1" applyFill="1"/>
    <xf numFmtId="0" fontId="18" fillId="5" borderId="17" xfId="0" applyFont="1" applyFill="1" applyBorder="1"/>
    <xf numFmtId="0" fontId="13" fillId="0" borderId="27" xfId="0" applyFont="1" applyBorder="1" applyAlignment="1">
      <alignment horizontal="center" vertical="center" wrapText="1"/>
    </xf>
    <xf numFmtId="0" fontId="13" fillId="0" borderId="27" xfId="0" applyFont="1" applyBorder="1" applyAlignment="1">
      <alignment vertical="center" wrapText="1"/>
    </xf>
    <xf numFmtId="0" fontId="0" fillId="0" borderId="0" xfId="0" applyAlignment="1">
      <alignment horizontal="center"/>
    </xf>
    <xf numFmtId="46" fontId="0" fillId="0" borderId="0" xfId="0" applyNumberFormat="1"/>
    <xf numFmtId="0" fontId="15" fillId="0" borderId="27" xfId="0" applyFont="1" applyBorder="1" applyAlignment="1">
      <alignment vertical="center" wrapText="1"/>
    </xf>
    <xf numFmtId="0" fontId="16" fillId="0" borderId="27" xfId="0" applyFont="1" applyBorder="1" applyAlignment="1">
      <alignment vertical="center" wrapText="1"/>
    </xf>
    <xf numFmtId="0" fontId="13" fillId="0" borderId="28" xfId="0" applyFont="1" applyBorder="1" applyAlignment="1">
      <alignment horizontal="center" vertical="center" wrapText="1"/>
    </xf>
    <xf numFmtId="0" fontId="15" fillId="0" borderId="28" xfId="0" applyFont="1" applyBorder="1" applyAlignment="1">
      <alignment vertical="center" wrapText="1"/>
    </xf>
    <xf numFmtId="0" fontId="16" fillId="0" borderId="28" xfId="0" applyFont="1" applyBorder="1" applyAlignment="1">
      <alignment vertical="center" wrapText="1"/>
    </xf>
    <xf numFmtId="0" fontId="13" fillId="0" borderId="28" xfId="0" applyFont="1" applyBorder="1" applyAlignment="1">
      <alignment vertical="center" wrapText="1"/>
    </xf>
    <xf numFmtId="0" fontId="17" fillId="2" borderId="17" xfId="0" applyFont="1" applyFill="1" applyBorder="1"/>
    <xf numFmtId="9" fontId="17" fillId="0" borderId="6" xfId="0" applyNumberFormat="1" applyFont="1" applyBorder="1" applyAlignment="1">
      <alignment horizontal="center"/>
    </xf>
    <xf numFmtId="0" fontId="14" fillId="0" borderId="2" xfId="0" applyFont="1" applyBorder="1" applyAlignment="1">
      <alignment horizontal="center" vertical="center" wrapText="1"/>
    </xf>
    <xf numFmtId="0" fontId="17" fillId="2" borderId="17" xfId="0" applyFont="1" applyFill="1" applyBorder="1" applyAlignment="1">
      <alignment horizontal="left"/>
    </xf>
    <xf numFmtId="0" fontId="17" fillId="2" borderId="19" xfId="0" applyFont="1" applyFill="1" applyBorder="1" applyAlignment="1">
      <alignment horizontal="left"/>
    </xf>
    <xf numFmtId="0" fontId="17" fillId="4" borderId="7" xfId="0" applyFont="1" applyFill="1" applyBorder="1"/>
    <xf numFmtId="0" fontId="17" fillId="4" borderId="8" xfId="0" applyFont="1" applyFill="1" applyBorder="1"/>
    <xf numFmtId="0" fontId="17" fillId="4" borderId="9" xfId="0" applyFont="1" applyFill="1" applyBorder="1"/>
    <xf numFmtId="0" fontId="17" fillId="4" borderId="10" xfId="0" applyFont="1" applyFill="1" applyBorder="1"/>
    <xf numFmtId="0" fontId="17" fillId="4" borderId="11" xfId="0" applyFont="1" applyFill="1" applyBorder="1"/>
    <xf numFmtId="9" fontId="17" fillId="2" borderId="0" xfId="0" applyNumberFormat="1" applyFont="1" applyFill="1"/>
    <xf numFmtId="0" fontId="18" fillId="4" borderId="0" xfId="0" applyFont="1" applyFill="1" applyAlignment="1">
      <alignment horizontal="center" vertical="center"/>
    </xf>
    <xf numFmtId="0" fontId="18" fillId="5" borderId="6" xfId="0" applyFont="1" applyFill="1" applyBorder="1" applyAlignment="1">
      <alignment horizontal="center" vertical="center" wrapText="1"/>
    </xf>
    <xf numFmtId="9" fontId="18" fillId="5" borderId="6" xfId="0" applyNumberFormat="1" applyFont="1" applyFill="1" applyBorder="1" applyAlignment="1">
      <alignment horizontal="center"/>
    </xf>
    <xf numFmtId="9" fontId="17" fillId="2" borderId="6" xfId="0" applyNumberFormat="1" applyFont="1" applyFill="1" applyBorder="1"/>
    <xf numFmtId="9" fontId="17" fillId="2" borderId="6" xfId="0" applyNumberFormat="1" applyFont="1" applyFill="1" applyBorder="1" applyAlignment="1">
      <alignment wrapText="1"/>
    </xf>
    <xf numFmtId="9" fontId="17" fillId="5" borderId="6" xfId="0" applyNumberFormat="1" applyFont="1" applyFill="1" applyBorder="1"/>
    <xf numFmtId="0" fontId="17" fillId="4" borderId="13" xfId="0" applyFont="1" applyFill="1" applyBorder="1"/>
    <xf numFmtId="0" fontId="17" fillId="4" borderId="14" xfId="0" applyFont="1" applyFill="1" applyBorder="1"/>
    <xf numFmtId="0" fontId="18" fillId="2" borderId="0" xfId="0" applyFont="1" applyFill="1" applyAlignment="1">
      <alignment vertical="center"/>
    </xf>
    <xf numFmtId="9" fontId="18" fillId="6" borderId="0" xfId="0" applyNumberFormat="1" applyFont="1" applyFill="1" applyAlignment="1">
      <alignment horizontal="center" vertical="center"/>
    </xf>
    <xf numFmtId="9" fontId="4" fillId="6" borderId="6" xfId="1" applyFont="1" applyFill="1" applyBorder="1" applyAlignment="1">
      <alignment horizontal="left" vertical="center"/>
    </xf>
    <xf numFmtId="0" fontId="3" fillId="6" borderId="6" xfId="0" applyFont="1" applyFill="1" applyBorder="1" applyAlignment="1">
      <alignment horizontal="left" vertical="center"/>
    </xf>
    <xf numFmtId="9" fontId="3" fillId="6" borderId="6" xfId="0" applyNumberFormat="1" applyFont="1" applyFill="1" applyBorder="1" applyAlignment="1">
      <alignment horizontal="left" vertical="center"/>
    </xf>
    <xf numFmtId="0" fontId="15" fillId="0" borderId="2" xfId="0" applyFont="1" applyBorder="1" applyAlignment="1">
      <alignment vertical="center" wrapText="1"/>
    </xf>
    <xf numFmtId="0" fontId="17" fillId="4" borderId="0" xfId="0" applyFont="1" applyFill="1"/>
    <xf numFmtId="0" fontId="18" fillId="6" borderId="20" xfId="0" applyFont="1" applyFill="1" applyBorder="1" applyAlignment="1">
      <alignment horizontal="left" vertical="center" wrapText="1"/>
    </xf>
    <xf numFmtId="0" fontId="28" fillId="4" borderId="0" xfId="0" applyFont="1" applyFill="1" applyAlignment="1">
      <alignment horizontal="left" vertical="center" wrapText="1"/>
    </xf>
    <xf numFmtId="0" fontId="0" fillId="0" borderId="0" xfId="0" applyAlignment="1">
      <alignment horizontal="left" vertical="center"/>
    </xf>
    <xf numFmtId="0" fontId="18" fillId="6" borderId="33" xfId="0" applyFont="1" applyFill="1" applyBorder="1" applyAlignment="1">
      <alignment horizontal="left" vertical="center" wrapText="1"/>
    </xf>
    <xf numFmtId="0" fontId="0" fillId="0" borderId="34" xfId="0" applyBorder="1" applyAlignment="1">
      <alignment horizontal="left" vertical="center" wrapText="1"/>
    </xf>
    <xf numFmtId="0" fontId="23" fillId="2" borderId="30" xfId="0" applyFont="1" applyFill="1" applyBorder="1" applyAlignment="1">
      <alignment horizontal="left" vertical="center" wrapText="1"/>
    </xf>
    <xf numFmtId="0" fontId="23" fillId="2" borderId="31" xfId="0" applyFont="1" applyFill="1" applyBorder="1" applyAlignment="1">
      <alignment horizontal="left" vertical="center" wrapText="1"/>
    </xf>
    <xf numFmtId="0" fontId="23" fillId="2" borderId="31" xfId="0" applyFont="1" applyFill="1" applyBorder="1" applyAlignment="1">
      <alignment horizontal="left" vertical="center"/>
    </xf>
    <xf numFmtId="0" fontId="23" fillId="2" borderId="32" xfId="0" applyFont="1" applyFill="1" applyBorder="1" applyAlignment="1">
      <alignment horizontal="left" vertical="center"/>
    </xf>
    <xf numFmtId="0" fontId="17" fillId="2" borderId="17" xfId="0" applyFont="1" applyFill="1" applyBorder="1" applyAlignment="1">
      <alignment horizontal="left"/>
    </xf>
    <xf numFmtId="0" fontId="17" fillId="2" borderId="18" xfId="0" applyFont="1" applyFill="1" applyBorder="1" applyAlignment="1">
      <alignment horizontal="left"/>
    </xf>
    <xf numFmtId="0" fontId="18" fillId="5" borderId="17" xfId="0" applyFont="1" applyFill="1" applyBorder="1" applyAlignment="1">
      <alignment horizontal="left"/>
    </xf>
    <xf numFmtId="0" fontId="18" fillId="5" borderId="18" xfId="0" applyFont="1" applyFill="1" applyBorder="1" applyAlignment="1">
      <alignment horizontal="left"/>
    </xf>
    <xf numFmtId="0" fontId="18" fillId="5" borderId="19" xfId="0" applyFont="1" applyFill="1" applyBorder="1" applyAlignment="1">
      <alignment horizontal="left"/>
    </xf>
    <xf numFmtId="0" fontId="17" fillId="2" borderId="19" xfId="0" applyFont="1" applyFill="1" applyBorder="1" applyAlignment="1">
      <alignment horizontal="left"/>
    </xf>
    <xf numFmtId="0" fontId="18" fillId="5" borderId="17"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24" fillId="6" borderId="17" xfId="0" applyFont="1" applyFill="1" applyBorder="1" applyAlignment="1">
      <alignment horizontal="left" vertical="center"/>
    </xf>
    <xf numFmtId="0" fontId="24" fillId="6" borderId="18" xfId="0" applyFont="1" applyFill="1" applyBorder="1" applyAlignment="1">
      <alignment horizontal="left" vertical="center"/>
    </xf>
    <xf numFmtId="0" fontId="24" fillId="6" borderId="19" xfId="0" applyFont="1" applyFill="1" applyBorder="1" applyAlignment="1">
      <alignment horizontal="left" vertical="center"/>
    </xf>
    <xf numFmtId="0" fontId="20" fillId="8" borderId="17" xfId="0" applyFont="1" applyFill="1" applyBorder="1" applyAlignment="1">
      <alignment horizontal="left" vertical="center" wrapText="1"/>
    </xf>
    <xf numFmtId="0" fontId="20" fillId="8" borderId="18" xfId="0" applyFont="1" applyFill="1" applyBorder="1" applyAlignment="1">
      <alignment horizontal="left" vertical="center" wrapText="1"/>
    </xf>
    <xf numFmtId="0" fontId="20" fillId="8" borderId="19" xfId="0" applyFont="1" applyFill="1" applyBorder="1" applyAlignment="1">
      <alignment horizontal="left" vertical="center" wrapText="1"/>
    </xf>
    <xf numFmtId="0" fontId="20" fillId="8" borderId="17" xfId="0" applyFont="1" applyFill="1" applyBorder="1" applyAlignment="1">
      <alignment vertical="center"/>
    </xf>
    <xf numFmtId="0" fontId="20" fillId="8" borderId="18" xfId="0" applyFont="1" applyFill="1" applyBorder="1" applyAlignment="1">
      <alignment vertical="center"/>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20" fillId="0" borderId="17" xfId="0" applyFont="1" applyBorder="1" applyAlignment="1">
      <alignment vertical="center"/>
    </xf>
    <xf numFmtId="0" fontId="20" fillId="0" borderId="18" xfId="0" applyFont="1" applyBorder="1" applyAlignment="1">
      <alignment vertical="center"/>
    </xf>
    <xf numFmtId="0" fontId="20" fillId="2" borderId="17" xfId="0" applyFont="1" applyFill="1" applyBorder="1" applyAlignment="1">
      <alignment horizontal="left" vertical="center" wrapText="1"/>
    </xf>
    <xf numFmtId="0" fontId="20" fillId="2" borderId="18" xfId="0" applyFont="1" applyFill="1" applyBorder="1" applyAlignment="1">
      <alignment horizontal="left" vertical="center" wrapText="1"/>
    </xf>
    <xf numFmtId="0" fontId="20" fillId="2" borderId="19" xfId="0" applyFont="1" applyFill="1" applyBorder="1" applyAlignment="1">
      <alignment horizontal="left" vertical="center" wrapText="1"/>
    </xf>
    <xf numFmtId="0" fontId="4" fillId="6" borderId="17" xfId="0" applyFont="1" applyFill="1" applyBorder="1" applyAlignment="1">
      <alignment horizontal="left" vertical="center"/>
    </xf>
    <xf numFmtId="0" fontId="4" fillId="6" borderId="18" xfId="0" applyFont="1" applyFill="1" applyBorder="1" applyAlignment="1">
      <alignment horizontal="left" vertical="center"/>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2" borderId="17" xfId="0" applyFont="1" applyFill="1" applyBorder="1" applyAlignment="1">
      <alignment vertical="center"/>
    </xf>
    <xf numFmtId="0" fontId="20" fillId="2" borderId="18" xfId="0" applyFont="1" applyFill="1" applyBorder="1" applyAlignment="1">
      <alignment vertical="center"/>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6" xfId="0" applyFont="1" applyFill="1" applyBorder="1" applyAlignment="1">
      <alignment horizontal="left" vertical="center"/>
    </xf>
    <xf numFmtId="0" fontId="5" fillId="2" borderId="1" xfId="0" applyFont="1" applyFill="1" applyBorder="1" applyAlignment="1">
      <alignment horizontal="left" vertical="center"/>
    </xf>
    <xf numFmtId="0" fontId="4" fillId="6" borderId="19" xfId="0" applyFont="1" applyFill="1" applyBorder="1" applyAlignment="1">
      <alignment horizontal="left" vertical="center"/>
    </xf>
    <xf numFmtId="0" fontId="20" fillId="8" borderId="17" xfId="0" applyFont="1" applyFill="1" applyBorder="1" applyAlignment="1">
      <alignment horizontal="left" vertical="center"/>
    </xf>
    <xf numFmtId="0" fontId="20" fillId="8" borderId="18" xfId="0" applyFont="1" applyFill="1" applyBorder="1" applyAlignment="1">
      <alignment horizontal="left" vertical="center"/>
    </xf>
    <xf numFmtId="0" fontId="20" fillId="8" borderId="19" xfId="0" applyFont="1" applyFill="1" applyBorder="1" applyAlignment="1">
      <alignment horizontal="left" vertical="center"/>
    </xf>
    <xf numFmtId="0" fontId="20" fillId="0" borderId="17" xfId="0" applyFont="1" applyBorder="1" applyAlignment="1">
      <alignment horizontal="left" vertical="center"/>
    </xf>
    <xf numFmtId="0" fontId="20" fillId="0" borderId="18" xfId="0" applyFont="1" applyBorder="1" applyAlignment="1">
      <alignment horizontal="left" vertical="center"/>
    </xf>
    <xf numFmtId="0" fontId="20" fillId="0" borderId="19" xfId="0" applyFont="1" applyBorder="1" applyAlignment="1">
      <alignment horizontal="left" vertical="center"/>
    </xf>
    <xf numFmtId="0" fontId="20" fillId="0" borderId="19" xfId="0" applyFont="1" applyBorder="1" applyAlignment="1">
      <alignment vertical="center"/>
    </xf>
    <xf numFmtId="0" fontId="20" fillId="8" borderId="19" xfId="0" applyFont="1" applyFill="1" applyBorder="1" applyAlignment="1">
      <alignment vertical="center"/>
    </xf>
    <xf numFmtId="0" fontId="18" fillId="7" borderId="17" xfId="0" applyFont="1" applyFill="1" applyBorder="1" applyAlignment="1">
      <alignment horizontal="left" vertical="center" wrapText="1"/>
    </xf>
    <xf numFmtId="0" fontId="18" fillId="7" borderId="18" xfId="0" applyFont="1" applyFill="1" applyBorder="1" applyAlignment="1">
      <alignment horizontal="left" vertical="center" wrapText="1"/>
    </xf>
    <xf numFmtId="0" fontId="18" fillId="7" borderId="19" xfId="0" applyFont="1" applyFill="1" applyBorder="1" applyAlignment="1">
      <alignment horizontal="left"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7" fillId="2" borderId="6" xfId="0" applyFont="1" applyFill="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7" fillId="0" borderId="6"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11" fillId="7" borderId="2" xfId="0" applyFont="1" applyFill="1" applyBorder="1" applyAlignment="1">
      <alignment horizontal="left" vertical="center" wrapText="1"/>
    </xf>
    <xf numFmtId="0" fontId="24" fillId="6" borderId="29" xfId="0" applyFont="1" applyFill="1" applyBorder="1" applyAlignment="1">
      <alignment horizontal="left" vertical="center"/>
    </xf>
  </cellXfs>
  <cellStyles count="2">
    <cellStyle name="Normal" xfId="0" builtinId="0"/>
    <cellStyle name="Per cent" xfId="1" builtinId="5"/>
  </cellStyles>
  <dxfs count="44">
    <dxf>
      <numFmt numFmtId="0" formatCode="General"/>
    </dxf>
    <dxf>
      <numFmt numFmtId="13" formatCode="0%"/>
    </dxf>
    <dxf>
      <numFmt numFmtId="13" formatCode="0%"/>
    </dxf>
    <dxf>
      <fill>
        <patternFill patternType="solid">
          <fgColor indexed="64"/>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s>
  <tableStyles count="0" defaultTableStyle="TableStyleMedium2" defaultPivotStyle="PivotStyleLight16"/>
  <colors>
    <mruColors>
      <color rgb="FFFF7C80"/>
      <color rgb="FFDDE5E7"/>
      <color rgb="FF66868F"/>
      <color rgb="FFF43A4F"/>
      <color rgb="FF29C8C1"/>
      <color rgb="FF81D10B"/>
      <color rgb="FF231F58"/>
      <color rgb="FFCFF5F3"/>
      <color rgb="FFF1FDDF"/>
      <color rgb="FFE1E0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da-DK"/>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dLbl>
              <c:idx val="1"/>
              <c:layout>
                <c:manualLayout>
                  <c:x val="-7.1073205401563609E-3"/>
                  <c:y val="-2.93398533007336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4A9-4885-AE5E-EAB9F74AF403}"/>
                </c:ext>
              </c:extLst>
            </c:dLbl>
            <c:dLbl>
              <c:idx val="2"/>
              <c:layout>
                <c:manualLayout>
                  <c:x val="0.10803127221037669"/>
                  <c:y val="-6.44185613717601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A9-4885-AE5E-EAB9F74AF403}"/>
                </c:ext>
              </c:extLst>
            </c:dLbl>
            <c:dLbl>
              <c:idx val="3"/>
              <c:layout>
                <c:manualLayout>
                  <c:x val="4.1222459132906897E-2"/>
                  <c:y val="-5.75951844650225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Weights!$B$3:$B$12</c:f>
              <c:strCache>
                <c:ptCount val="10"/>
                <c:pt idx="0">
                  <c:v>Generic principles</c:v>
                </c:pt>
                <c:pt idx="1">
                  <c:v>OWC obligations</c:v>
                </c:pt>
                <c:pt idx="2">
                  <c:v>Understanding and defining the system</c:v>
                </c:pt>
                <c:pt idx="3">
                  <c:v>Planning and design</c:v>
                </c:pt>
                <c:pt idx="4">
                  <c:v>Contracting helicopter services</c:v>
                </c:pt>
                <c:pt idx="5">
                  <c:v>Normal operations</c:v>
                </c:pt>
                <c:pt idx="6">
                  <c:v>Later lifecycle stages</c:v>
                </c:pt>
                <c:pt idx="7">
                  <c:v>Abnormal conditions</c:v>
                </c:pt>
                <c:pt idx="8">
                  <c:v>Emergencies </c:v>
                </c:pt>
                <c:pt idx="9">
                  <c:v>Continous improvement</c:v>
                </c:pt>
              </c:strCache>
            </c:strRef>
          </c:cat>
          <c:val>
            <c:numRef>
              <c:f>Weights!$C$3:$C$12</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dLbl>
              <c:idx val="2"/>
              <c:layout>
                <c:manualLayout>
                  <c:x val="0.14925373134328349"/>
                  <c:y val="-0.1231593038821954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4A9-4885-AE5E-EAB9F74AF403}"/>
                </c:ext>
              </c:extLst>
            </c:dLbl>
            <c:dLbl>
              <c:idx val="3"/>
              <c:layout>
                <c:manualLayout>
                  <c:x val="4.975124378109453E-2"/>
                  <c:y val="5.95285858216377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Weights!$B$3:$B$12</c:f>
              <c:strCache>
                <c:ptCount val="10"/>
                <c:pt idx="0">
                  <c:v>Generic principles</c:v>
                </c:pt>
                <c:pt idx="1">
                  <c:v>OWC obligations</c:v>
                </c:pt>
                <c:pt idx="2">
                  <c:v>Understanding and defining the system</c:v>
                </c:pt>
                <c:pt idx="3">
                  <c:v>Planning and design</c:v>
                </c:pt>
                <c:pt idx="4">
                  <c:v>Contracting helicopter services</c:v>
                </c:pt>
                <c:pt idx="5">
                  <c:v>Normal operations</c:v>
                </c:pt>
                <c:pt idx="6">
                  <c:v>Later lifecycle stages</c:v>
                </c:pt>
                <c:pt idx="7">
                  <c:v>Abnormal conditions</c:v>
                </c:pt>
                <c:pt idx="8">
                  <c:v>Emergencies </c:v>
                </c:pt>
                <c:pt idx="9">
                  <c:v>Continous improvement</c:v>
                </c:pt>
              </c:strCache>
            </c:strRef>
          </c:cat>
          <c:val>
            <c:numRef>
              <c:f>Weights!$D$3:$D$12</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da-D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a-D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279400</xdr:colOff>
      <xdr:row>1</xdr:row>
      <xdr:rowOff>857251</xdr:rowOff>
    </xdr:from>
    <xdr:to>
      <xdr:col>7</xdr:col>
      <xdr:colOff>554306</xdr:colOff>
      <xdr:row>1</xdr:row>
      <xdr:rowOff>1045643</xdr:rowOff>
    </xdr:to>
    <xdr:pic>
      <xdr:nvPicPr>
        <xdr:cNvPr id="8" name="Picture 7" descr="A blue and black logo&#10;&#10;Description automatically generated">
          <a:extLst>
            <a:ext uri="{FF2B5EF4-FFF2-40B4-BE49-F238E27FC236}">
              <a16:creationId xmlns:a16="http://schemas.microsoft.com/office/drawing/2014/main" id="{56C46FEA-0490-47D3-9BA7-D835C1CB79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42100" y="1123951"/>
          <a:ext cx="878156" cy="188392"/>
        </a:xfrm>
        <a:prstGeom prst="rect">
          <a:avLst/>
        </a:prstGeom>
      </xdr:spPr>
    </xdr:pic>
    <xdr:clientData/>
  </xdr:twoCellAnchor>
  <xdr:twoCellAnchor editAs="oneCell">
    <xdr:from>
      <xdr:col>4</xdr:col>
      <xdr:colOff>538912</xdr:colOff>
      <xdr:row>1</xdr:row>
      <xdr:rowOff>57150</xdr:rowOff>
    </xdr:from>
    <xdr:to>
      <xdr:col>7</xdr:col>
      <xdr:colOff>99331</xdr:colOff>
      <xdr:row>1</xdr:row>
      <xdr:rowOff>782320</xdr:rowOff>
    </xdr:to>
    <xdr:pic>
      <xdr:nvPicPr>
        <xdr:cNvPr id="9" name="Picture 8" descr="A logo for a company&#10;&#10;Description automatically generated">
          <a:extLst>
            <a:ext uri="{FF2B5EF4-FFF2-40B4-BE49-F238E27FC236}">
              <a16:creationId xmlns:a16="http://schemas.microsoft.com/office/drawing/2014/main" id="{EFCA0A0F-3D9F-4213-B9A9-7C0D99529CD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37962" y="323850"/>
          <a:ext cx="1424144" cy="7251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241211</xdr:colOff>
      <xdr:row>1</xdr:row>
      <xdr:rowOff>933938</xdr:rowOff>
    </xdr:from>
    <xdr:to>
      <xdr:col>8</xdr:col>
      <xdr:colOff>560657</xdr:colOff>
      <xdr:row>1</xdr:row>
      <xdr:rowOff>1277473</xdr:rowOff>
    </xdr:to>
    <xdr:pic>
      <xdr:nvPicPr>
        <xdr:cNvPr id="2" name="Picture 1" descr="A blue and black logo&#10;&#10;Description automatically generated">
          <a:extLst>
            <a:ext uri="{FF2B5EF4-FFF2-40B4-BE49-F238E27FC236}">
              <a16:creationId xmlns:a16="http://schemas.microsoft.com/office/drawing/2014/main" id="{E13B89B7-F074-4C09-86F0-FB19BC4993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56336" y="1200638"/>
          <a:ext cx="1586271" cy="343535"/>
        </a:xfrm>
        <a:prstGeom prst="rect">
          <a:avLst/>
        </a:prstGeom>
      </xdr:spPr>
    </xdr:pic>
    <xdr:clientData/>
  </xdr:twoCellAnchor>
  <xdr:twoCellAnchor editAs="oneCell">
    <xdr:from>
      <xdr:col>4</xdr:col>
      <xdr:colOff>2963635</xdr:colOff>
      <xdr:row>1</xdr:row>
      <xdr:rowOff>42369</xdr:rowOff>
    </xdr:from>
    <xdr:to>
      <xdr:col>6</xdr:col>
      <xdr:colOff>324756</xdr:colOff>
      <xdr:row>1</xdr:row>
      <xdr:rowOff>883920</xdr:rowOff>
    </xdr:to>
    <xdr:pic>
      <xdr:nvPicPr>
        <xdr:cNvPr id="3" name="Picture 2" descr="A logo for a company&#10;&#10;Description automatically generated">
          <a:extLst>
            <a:ext uri="{FF2B5EF4-FFF2-40B4-BE49-F238E27FC236}">
              <a16:creationId xmlns:a16="http://schemas.microsoft.com/office/drawing/2014/main" id="{24DBCAAF-D7BA-410F-8874-0FFE9F0B85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27510" y="312244"/>
          <a:ext cx="1469571" cy="847901"/>
        </a:xfrm>
        <a:prstGeom prst="rect">
          <a:avLst/>
        </a:prstGeom>
      </xdr:spPr>
    </xdr:pic>
    <xdr:clientData/>
  </xdr:twoCellAnchor>
  <xdr:twoCellAnchor editAs="oneCell">
    <xdr:from>
      <xdr:col>4</xdr:col>
      <xdr:colOff>2963635</xdr:colOff>
      <xdr:row>1</xdr:row>
      <xdr:rowOff>42369</xdr:rowOff>
    </xdr:from>
    <xdr:to>
      <xdr:col>6</xdr:col>
      <xdr:colOff>315231</xdr:colOff>
      <xdr:row>1</xdr:row>
      <xdr:rowOff>887095</xdr:rowOff>
    </xdr:to>
    <xdr:pic>
      <xdr:nvPicPr>
        <xdr:cNvPr id="5" name="Picture 4" descr="A logo for a company&#10;&#10;Description automatically generated">
          <a:extLst>
            <a:ext uri="{FF2B5EF4-FFF2-40B4-BE49-F238E27FC236}">
              <a16:creationId xmlns:a16="http://schemas.microsoft.com/office/drawing/2014/main" id="{AE534EA5-6018-4603-AE56-9D4F20FC23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76635" y="309069"/>
          <a:ext cx="1660071" cy="8415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234452</xdr:colOff>
      <xdr:row>1</xdr:row>
      <xdr:rowOff>1332263</xdr:rowOff>
    </xdr:to>
    <xdr:pic>
      <xdr:nvPicPr>
        <xdr:cNvPr id="2" name="Picture 1">
          <a:extLst>
            <a:ext uri="{FF2B5EF4-FFF2-40B4-BE49-F238E27FC236}">
              <a16:creationId xmlns:a16="http://schemas.microsoft.com/office/drawing/2014/main" id="{8D61AAD4-DBA1-48BB-86CB-C055ABF5C595}"/>
            </a:ext>
          </a:extLst>
        </xdr:cNvPr>
        <xdr:cNvPicPr>
          <a:picLocks noChangeAspect="1"/>
        </xdr:cNvPicPr>
      </xdr:nvPicPr>
      <xdr:blipFill>
        <a:blip xmlns:r="http://schemas.openxmlformats.org/officeDocument/2006/relationships" r:embed="rId1"/>
        <a:stretch>
          <a:fillRect/>
        </a:stretch>
      </xdr:blipFill>
      <xdr:spPr>
        <a:xfrm>
          <a:off x="5657850" y="374650"/>
          <a:ext cx="1615577" cy="1224313"/>
        </a:xfrm>
        <a:prstGeom prst="rect">
          <a:avLst/>
        </a:prstGeom>
      </xdr:spPr>
    </xdr:pic>
    <xdr:clientData/>
  </xdr:twoCellAnchor>
  <xdr:twoCellAnchor editAs="oneCell">
    <xdr:from>
      <xdr:col>6</xdr:col>
      <xdr:colOff>338751</xdr:colOff>
      <xdr:row>1</xdr:row>
      <xdr:rowOff>554206</xdr:rowOff>
    </xdr:from>
    <xdr:to>
      <xdr:col>8</xdr:col>
      <xdr:colOff>631062</xdr:colOff>
      <xdr:row>1</xdr:row>
      <xdr:rowOff>886006</xdr:rowOff>
    </xdr:to>
    <xdr:pic>
      <xdr:nvPicPr>
        <xdr:cNvPr id="3" name="Picture 2" descr="A blue and black logo&#10;&#10;Description automatically generated">
          <a:extLst>
            <a:ext uri="{FF2B5EF4-FFF2-40B4-BE49-F238E27FC236}">
              <a16:creationId xmlns:a16="http://schemas.microsoft.com/office/drawing/2014/main" id="{1857C3D1-00D8-4567-B600-24609138C995}"/>
            </a:ext>
            <a:ext uri="{147F2762-F138-4A5C-976F-8EAC2B608ADB}">
              <a16:predDERef xmlns:a16="http://schemas.microsoft.com/office/drawing/2014/main" pred="{8D61AAD4-DBA1-48BB-86CB-C055ABF5C5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77726" y="820906"/>
          <a:ext cx="150198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365125</xdr:colOff>
      <xdr:row>1</xdr:row>
      <xdr:rowOff>523875</xdr:rowOff>
    </xdr:from>
    <xdr:to>
      <xdr:col>18</xdr:col>
      <xdr:colOff>409575</xdr:colOff>
      <xdr:row>18</xdr:row>
      <xdr:rowOff>98425</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4</xdr:col>
          <xdr:colOff>12700</xdr:colOff>
          <xdr:row>13</xdr:row>
          <xdr:rowOff>215900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twoCellAnchor editAs="oneCell">
    <xdr:from>
      <xdr:col>6</xdr:col>
      <xdr:colOff>241211</xdr:colOff>
      <xdr:row>1</xdr:row>
      <xdr:rowOff>317988</xdr:rowOff>
    </xdr:from>
    <xdr:to>
      <xdr:col>8</xdr:col>
      <xdr:colOff>503508</xdr:colOff>
      <xdr:row>1</xdr:row>
      <xdr:rowOff>658348</xdr:rowOff>
    </xdr:to>
    <xdr:pic>
      <xdr:nvPicPr>
        <xdr:cNvPr id="4" name="Picture 2" descr="A blue and black logo&#10;&#10;Description automatically generated">
          <a:extLst>
            <a:ext uri="{FF2B5EF4-FFF2-40B4-BE49-F238E27FC236}">
              <a16:creationId xmlns:a16="http://schemas.microsoft.com/office/drawing/2014/main" id="{6B6BCAFF-3E6C-45B8-B60A-3E8C21985C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43761" y="584688"/>
          <a:ext cx="1535472" cy="346710"/>
        </a:xfrm>
        <a:prstGeom prst="rect">
          <a:avLst/>
        </a:prstGeom>
      </xdr:spPr>
    </xdr:pic>
    <xdr:clientData/>
  </xdr:twoCellAnchor>
  <xdr:twoCellAnchor editAs="oneCell">
    <xdr:from>
      <xdr:col>4</xdr:col>
      <xdr:colOff>2963635</xdr:colOff>
      <xdr:row>1</xdr:row>
      <xdr:rowOff>42369</xdr:rowOff>
    </xdr:from>
    <xdr:to>
      <xdr:col>5</xdr:col>
      <xdr:colOff>693056</xdr:colOff>
      <xdr:row>1</xdr:row>
      <xdr:rowOff>893445</xdr:rowOff>
    </xdr:to>
    <xdr:pic>
      <xdr:nvPicPr>
        <xdr:cNvPr id="6" name="Picture 4" descr="A logo for a company&#10;&#10;Description automatically generated">
          <a:extLst>
            <a:ext uri="{FF2B5EF4-FFF2-40B4-BE49-F238E27FC236}">
              <a16:creationId xmlns:a16="http://schemas.microsoft.com/office/drawing/2014/main" id="{123EB64A-745E-458F-98A4-E0BB330EA94F}"/>
            </a:ext>
            <a:ext uri="{147F2762-F138-4A5C-976F-8EAC2B608ADB}">
              <a16:predDERef xmlns:a16="http://schemas.microsoft.com/office/drawing/2014/main" pred="{8F623960-29B3-4A23-8E7F-740825241ED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367235" y="309069"/>
          <a:ext cx="1460046" cy="85107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2:F12" totalsRowShown="0" headerRowDxfId="3">
  <autoFilter ref="B2:F12" xr:uid="{2F1C2D77-344F-4F14-891C-33DEF0A351EF}"/>
  <tableColumns count="5">
    <tableColumn id="1" xr3:uid="{1CB42FCC-AF5C-427F-8320-527EAFE21290}" name="Section"/>
    <tableColumn id="5" xr3:uid="{FE0D71FF-DBC1-4EFD-BD3E-F0067A4D35E0}" name="Assessment" dataDxfId="2"/>
    <tableColumn id="2" xr3:uid="{FC5D4B50-C17D-4810-B046-98B968771E77}" name="Maturity" dataDxfId="1"/>
    <tableColumn id="3" xr3:uid="{EEC7BCB8-81E5-4866-B741-2D85563367B3}" name="Weight"/>
    <tableColumn id="4" xr3:uid="{F945AB53-6227-47B9-8054-549D67B3D858}" name="Weights (normalized)" dataDxfId="0">
      <calculatedColumnFormula>E3/SUM(E$3:E$12)</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workbookViewId="0">
      <selection activeCell="B2" sqref="B2:H2"/>
    </sheetView>
  </sheetViews>
  <sheetFormatPr defaultColWidth="9.140625" defaultRowHeight="13.5"/>
  <cols>
    <col min="1" max="1" width="3.5703125" style="26" customWidth="1"/>
    <col min="2" max="2" width="7" style="26" customWidth="1"/>
    <col min="3" max="3" width="9.42578125" style="26" customWidth="1"/>
    <col min="4" max="4" width="53" style="26" customWidth="1"/>
    <col min="5" max="5" width="8.5703125" style="26" customWidth="1"/>
    <col min="6" max="6" width="9.5703125" style="26" customWidth="1"/>
    <col min="7" max="7" width="8.5703125" style="26" customWidth="1"/>
    <col min="8" max="8" width="22.5703125" style="26" customWidth="1"/>
    <col min="9" max="9" width="12.7109375" style="26" customWidth="1"/>
    <col min="10" max="11" width="9.140625" style="26" bestFit="1" customWidth="1"/>
    <col min="12" max="12" width="10.42578125" style="26" bestFit="1" customWidth="1"/>
    <col min="13" max="16384" width="9.140625" style="26"/>
  </cols>
  <sheetData>
    <row r="1" spans="1:11" ht="21" customHeight="1" thickTop="1" thickBot="1">
      <c r="A1" s="7"/>
      <c r="B1" s="8"/>
      <c r="C1" s="8"/>
      <c r="D1" s="8"/>
      <c r="E1" s="8"/>
      <c r="F1" s="8"/>
      <c r="G1" s="8"/>
      <c r="H1" s="8"/>
      <c r="I1" s="4"/>
      <c r="J1" s="3"/>
      <c r="K1" s="3"/>
    </row>
    <row r="2" spans="1:11" ht="107.1" customHeight="1" thickBot="1">
      <c r="A2" s="9"/>
      <c r="B2" s="128" t="s">
        <v>0</v>
      </c>
      <c r="C2" s="129"/>
      <c r="D2" s="130"/>
      <c r="E2" s="130"/>
      <c r="F2" s="130"/>
      <c r="G2" s="130"/>
      <c r="H2" s="131"/>
      <c r="I2" s="5"/>
      <c r="J2" s="3"/>
      <c r="K2" s="15"/>
    </row>
    <row r="3" spans="1:11" ht="18.75" customHeight="1">
      <c r="A3" s="9"/>
      <c r="B3" s="13"/>
      <c r="C3" s="13"/>
      <c r="D3" s="14"/>
      <c r="E3" s="14"/>
      <c r="F3" s="14"/>
      <c r="G3" s="14"/>
      <c r="H3" s="14"/>
      <c r="I3" s="5"/>
      <c r="J3" s="3"/>
      <c r="K3" s="3"/>
    </row>
    <row r="4" spans="1:11" ht="13.5" customHeight="1">
      <c r="A4" s="9"/>
      <c r="B4" s="11"/>
      <c r="C4" s="11"/>
      <c r="D4" s="11"/>
      <c r="E4" s="11"/>
      <c r="F4" s="11"/>
      <c r="G4" s="11"/>
      <c r="H4" s="11"/>
      <c r="I4" s="5"/>
      <c r="J4" s="3"/>
      <c r="K4" s="3"/>
    </row>
    <row r="5" spans="1:11" ht="18.75" customHeight="1">
      <c r="A5" s="9"/>
      <c r="B5" s="121" t="s">
        <v>1</v>
      </c>
      <c r="C5" s="122"/>
      <c r="D5" s="121" t="s">
        <v>2</v>
      </c>
      <c r="E5" s="122"/>
      <c r="F5" s="122"/>
      <c r="G5" s="122"/>
      <c r="H5" s="132"/>
      <c r="I5" s="5"/>
      <c r="J5" s="3"/>
      <c r="K5" s="3"/>
    </row>
    <row r="6" spans="1:11" ht="18.75" customHeight="1">
      <c r="A6" s="9"/>
      <c r="B6" s="111" t="s">
        <v>3</v>
      </c>
      <c r="C6" s="112"/>
      <c r="D6" s="108"/>
      <c r="E6" s="109"/>
      <c r="F6" s="109"/>
      <c r="G6" s="109"/>
      <c r="H6" s="110"/>
      <c r="I6" s="5"/>
      <c r="J6" s="3"/>
      <c r="K6" s="3"/>
    </row>
    <row r="7" spans="1:11" ht="18.75" customHeight="1">
      <c r="A7" s="9"/>
      <c r="B7" s="116" t="s">
        <v>4</v>
      </c>
      <c r="C7" s="117"/>
      <c r="D7" s="123"/>
      <c r="E7" s="124"/>
      <c r="F7" s="124"/>
      <c r="G7" s="124"/>
      <c r="H7" s="125"/>
      <c r="I7" s="5"/>
      <c r="J7" s="3"/>
      <c r="K7" s="3"/>
    </row>
    <row r="8" spans="1:11" ht="18.75" customHeight="1">
      <c r="A8" s="9"/>
      <c r="B8" s="111" t="s">
        <v>5</v>
      </c>
      <c r="C8" s="112"/>
      <c r="D8" s="108"/>
      <c r="E8" s="109"/>
      <c r="F8" s="109"/>
      <c r="G8" s="109"/>
      <c r="H8" s="110"/>
      <c r="I8" s="5"/>
      <c r="J8" s="3"/>
      <c r="K8" s="3"/>
    </row>
    <row r="9" spans="1:11" ht="18.75" customHeight="1">
      <c r="A9" s="9"/>
      <c r="B9" s="126" t="s">
        <v>6</v>
      </c>
      <c r="C9" s="127"/>
      <c r="D9" s="118"/>
      <c r="E9" s="119"/>
      <c r="F9" s="119"/>
      <c r="G9" s="119"/>
      <c r="H9" s="120"/>
      <c r="I9" s="5"/>
      <c r="J9" s="3"/>
      <c r="K9" s="3"/>
    </row>
    <row r="10" spans="1:11" ht="18.75" customHeight="1">
      <c r="A10" s="9"/>
      <c r="B10" s="111" t="s">
        <v>7</v>
      </c>
      <c r="C10" s="112"/>
      <c r="D10" s="108"/>
      <c r="E10" s="109"/>
      <c r="F10" s="109"/>
      <c r="G10" s="109"/>
      <c r="H10" s="110"/>
      <c r="I10" s="5"/>
      <c r="J10" s="3"/>
      <c r="K10" s="3"/>
    </row>
    <row r="11" spans="1:11" ht="14.1" thickBot="1">
      <c r="A11" s="10"/>
      <c r="B11" s="12"/>
      <c r="C11" s="12"/>
      <c r="D11" s="12"/>
      <c r="E11" s="12"/>
      <c r="F11" s="12"/>
      <c r="G11" s="12"/>
      <c r="H11" s="12"/>
      <c r="I11" s="6"/>
      <c r="J11" s="3"/>
      <c r="K11" s="3"/>
    </row>
    <row r="12" spans="1:11" ht="18.75" customHeight="1" thickTop="1">
      <c r="A12" s="9"/>
      <c r="B12" s="13"/>
      <c r="C12" s="13"/>
      <c r="D12" s="14"/>
      <c r="E12" s="14"/>
      <c r="F12" s="14"/>
      <c r="G12" s="14"/>
      <c r="H12" s="14"/>
      <c r="I12" s="5"/>
      <c r="J12" s="3"/>
      <c r="K12" s="3"/>
    </row>
    <row r="13" spans="1:11" ht="13.5" customHeight="1">
      <c r="A13" s="9"/>
      <c r="B13" s="11"/>
      <c r="C13" s="11"/>
      <c r="D13" s="11"/>
      <c r="E13" s="11"/>
      <c r="F13" s="11"/>
      <c r="G13" s="11"/>
      <c r="H13" s="11"/>
      <c r="I13" s="5"/>
      <c r="J13" s="3"/>
      <c r="K13" s="3"/>
    </row>
    <row r="14" spans="1:11" ht="18.75" customHeight="1">
      <c r="A14" s="9"/>
      <c r="B14" s="121" t="s">
        <v>8</v>
      </c>
      <c r="C14" s="122"/>
      <c r="D14" s="44" t="s">
        <v>2</v>
      </c>
      <c r="E14" s="45"/>
      <c r="F14" s="45"/>
      <c r="G14" s="45"/>
      <c r="H14" s="46"/>
      <c r="I14" s="5"/>
      <c r="J14" s="3"/>
      <c r="K14" s="3"/>
    </row>
    <row r="15" spans="1:11" ht="18.75" customHeight="1">
      <c r="A15" s="9"/>
      <c r="B15" s="111" t="s">
        <v>9</v>
      </c>
      <c r="C15" s="112"/>
      <c r="D15" s="108"/>
      <c r="E15" s="109"/>
      <c r="F15" s="109"/>
      <c r="G15" s="109"/>
      <c r="H15" s="110"/>
      <c r="I15" s="5"/>
      <c r="J15" s="3"/>
      <c r="K15" s="3"/>
    </row>
    <row r="16" spans="1:11" ht="18.75" customHeight="1">
      <c r="A16" s="9"/>
      <c r="B16" s="116" t="s">
        <v>10</v>
      </c>
      <c r="C16" s="117"/>
      <c r="D16" s="123"/>
      <c r="E16" s="124"/>
      <c r="F16" s="124"/>
      <c r="G16" s="124"/>
      <c r="H16" s="125"/>
      <c r="I16" s="5"/>
      <c r="J16" s="3"/>
      <c r="K16" s="3"/>
    </row>
    <row r="17" spans="1:11" ht="18.75" customHeight="1">
      <c r="A17" s="9"/>
      <c r="B17" s="111" t="s">
        <v>11</v>
      </c>
      <c r="C17" s="112"/>
      <c r="D17" s="108"/>
      <c r="E17" s="109"/>
      <c r="F17" s="109"/>
      <c r="G17" s="109"/>
      <c r="H17" s="110"/>
      <c r="I17" s="5"/>
      <c r="J17" s="3"/>
      <c r="K17" s="3"/>
    </row>
    <row r="18" spans="1:11" ht="18.75" customHeight="1">
      <c r="A18" s="9"/>
      <c r="B18" s="116" t="s">
        <v>12</v>
      </c>
      <c r="C18" s="117"/>
      <c r="D18" s="118"/>
      <c r="E18" s="119"/>
      <c r="F18" s="119"/>
      <c r="G18" s="119"/>
      <c r="H18" s="120"/>
      <c r="I18" s="5"/>
      <c r="J18" s="3"/>
      <c r="K18" s="3"/>
    </row>
    <row r="19" spans="1:11" ht="18.75" customHeight="1">
      <c r="A19" s="9"/>
      <c r="B19" s="111" t="s">
        <v>13</v>
      </c>
      <c r="C19" s="112"/>
      <c r="D19" s="108"/>
      <c r="E19" s="109"/>
      <c r="F19" s="109"/>
      <c r="G19" s="109"/>
      <c r="H19" s="110"/>
      <c r="I19" s="5"/>
      <c r="J19" s="3"/>
      <c r="K19" s="3"/>
    </row>
    <row r="20" spans="1:11" ht="18.75" customHeight="1">
      <c r="A20" s="9"/>
      <c r="B20" s="116" t="s">
        <v>14</v>
      </c>
      <c r="C20" s="117"/>
      <c r="D20" s="118"/>
      <c r="E20" s="119"/>
      <c r="F20" s="119"/>
      <c r="G20" s="119"/>
      <c r="H20" s="120"/>
      <c r="I20" s="5"/>
      <c r="J20" s="3"/>
      <c r="K20" s="3"/>
    </row>
    <row r="21" spans="1:11" ht="18.75" customHeight="1">
      <c r="A21" s="9"/>
      <c r="B21" s="111" t="s">
        <v>15</v>
      </c>
      <c r="C21" s="112"/>
      <c r="D21" s="108"/>
      <c r="E21" s="109"/>
      <c r="F21" s="109"/>
      <c r="G21" s="109"/>
      <c r="H21" s="110"/>
      <c r="I21" s="5"/>
      <c r="J21" s="3"/>
      <c r="K21" s="3"/>
    </row>
    <row r="22" spans="1:11" ht="18.75" customHeight="1">
      <c r="A22" s="9"/>
      <c r="B22" s="116" t="s">
        <v>16</v>
      </c>
      <c r="C22" s="117"/>
      <c r="D22" s="118"/>
      <c r="E22" s="119"/>
      <c r="F22" s="119"/>
      <c r="G22" s="119"/>
      <c r="H22" s="120"/>
      <c r="I22" s="5"/>
      <c r="J22" s="3"/>
      <c r="K22" s="3"/>
    </row>
    <row r="23" spans="1:11" ht="18.75" customHeight="1">
      <c r="A23" s="9"/>
      <c r="B23" s="111" t="s">
        <v>17</v>
      </c>
      <c r="C23" s="112"/>
      <c r="D23" s="108"/>
      <c r="E23" s="109"/>
      <c r="F23" s="109"/>
      <c r="G23" s="109"/>
      <c r="H23" s="110"/>
      <c r="I23" s="5"/>
      <c r="J23" s="3"/>
      <c r="K23" s="3"/>
    </row>
    <row r="24" spans="1:11" ht="18.75" customHeight="1">
      <c r="A24" s="9"/>
      <c r="B24" s="116" t="s">
        <v>18</v>
      </c>
      <c r="C24" s="117"/>
      <c r="D24" s="118"/>
      <c r="E24" s="119"/>
      <c r="F24" s="119"/>
      <c r="G24" s="119"/>
      <c r="H24" s="120"/>
      <c r="I24" s="5"/>
      <c r="J24" s="3"/>
      <c r="K24" s="3"/>
    </row>
    <row r="25" spans="1:11" ht="18.75" customHeight="1">
      <c r="A25" s="9"/>
      <c r="B25" s="111" t="s">
        <v>19</v>
      </c>
      <c r="C25" s="112"/>
      <c r="D25" s="108"/>
      <c r="E25" s="109"/>
      <c r="F25" s="109"/>
      <c r="G25" s="109"/>
      <c r="H25" s="110"/>
      <c r="I25" s="5"/>
      <c r="J25" s="3"/>
      <c r="K25" s="3"/>
    </row>
    <row r="26" spans="1:11" ht="18.75" customHeight="1">
      <c r="A26" s="9"/>
      <c r="B26" s="116" t="s">
        <v>20</v>
      </c>
      <c r="C26" s="117"/>
      <c r="D26" s="113"/>
      <c r="E26" s="114"/>
      <c r="F26" s="114"/>
      <c r="G26" s="114"/>
      <c r="H26" s="115"/>
      <c r="I26" s="5"/>
      <c r="J26" s="3"/>
      <c r="K26" s="3"/>
    </row>
    <row r="27" spans="1:11" ht="18.75" customHeight="1">
      <c r="A27" s="9"/>
      <c r="B27" s="111" t="s">
        <v>21</v>
      </c>
      <c r="C27" s="112"/>
      <c r="D27" s="108"/>
      <c r="E27" s="109"/>
      <c r="F27" s="109"/>
      <c r="G27" s="109"/>
      <c r="H27" s="110"/>
      <c r="I27" s="5"/>
      <c r="J27" s="3"/>
      <c r="K27" s="3"/>
    </row>
    <row r="28" spans="1:11" ht="14.1" thickBot="1">
      <c r="A28" s="10"/>
      <c r="B28" s="12"/>
      <c r="C28" s="12"/>
      <c r="D28" s="12"/>
      <c r="E28" s="12"/>
      <c r="F28" s="12"/>
      <c r="G28" s="12"/>
      <c r="H28" s="12"/>
      <c r="I28" s="6"/>
      <c r="J28" s="3"/>
      <c r="K28" s="3"/>
    </row>
    <row r="29" spans="1:11" ht="14.1" thickTop="1">
      <c r="A29" s="3"/>
      <c r="B29" s="3"/>
      <c r="C29" s="3"/>
      <c r="D29" s="3"/>
      <c r="E29" s="3"/>
      <c r="F29" s="3"/>
      <c r="G29" s="3"/>
      <c r="H29" s="3"/>
      <c r="I29" s="3"/>
      <c r="J29" s="3"/>
      <c r="K29" s="3"/>
    </row>
  </sheetData>
  <mergeCells count="40">
    <mergeCell ref="B8:C8"/>
    <mergeCell ref="B9:C9"/>
    <mergeCell ref="D9:H9"/>
    <mergeCell ref="B10:C10"/>
    <mergeCell ref="B2:H2"/>
    <mergeCell ref="B5:C5"/>
    <mergeCell ref="D5:H5"/>
    <mergeCell ref="B6:C6"/>
    <mergeCell ref="D6:H6"/>
    <mergeCell ref="B7:C7"/>
    <mergeCell ref="D7:H7"/>
    <mergeCell ref="D8:H8"/>
    <mergeCell ref="D10:H10"/>
    <mergeCell ref="D21:H21"/>
    <mergeCell ref="B21:C21"/>
    <mergeCell ref="D20:H20"/>
    <mergeCell ref="B20:C20"/>
    <mergeCell ref="B19:C19"/>
    <mergeCell ref="D19:H19"/>
    <mergeCell ref="B14:C14"/>
    <mergeCell ref="D18:H18"/>
    <mergeCell ref="B18:C18"/>
    <mergeCell ref="B17:C17"/>
    <mergeCell ref="D16:H16"/>
    <mergeCell ref="B16:C16"/>
    <mergeCell ref="B15:C15"/>
    <mergeCell ref="D15:H15"/>
    <mergeCell ref="D17:H17"/>
    <mergeCell ref="D27:H27"/>
    <mergeCell ref="B27:C27"/>
    <mergeCell ref="D26:H26"/>
    <mergeCell ref="B26:C26"/>
    <mergeCell ref="D22:H22"/>
    <mergeCell ref="B22:C22"/>
    <mergeCell ref="D25:H25"/>
    <mergeCell ref="B25:C25"/>
    <mergeCell ref="D23:H23"/>
    <mergeCell ref="B23:C23"/>
    <mergeCell ref="B24:C24"/>
    <mergeCell ref="D24:H24"/>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L28"/>
  <sheetViews>
    <sheetView workbookViewId="0">
      <selection activeCell="B2" sqref="B2:I2"/>
    </sheetView>
  </sheetViews>
  <sheetFormatPr defaultColWidth="9.140625" defaultRowHeight="13.5"/>
  <cols>
    <col min="1" max="1" width="3.5703125" style="26" customWidth="1"/>
    <col min="2" max="2" width="7" style="26" customWidth="1"/>
    <col min="3" max="3" width="9.42578125" style="26" customWidth="1"/>
    <col min="4" max="4" width="14.5703125" style="26" customWidth="1"/>
    <col min="5" max="5" width="53" style="26" customWidth="1"/>
    <col min="6" max="6" width="8.5703125" style="26" customWidth="1"/>
    <col min="7" max="7" width="9.5703125" style="26" customWidth="1"/>
    <col min="8" max="8" width="8.5703125" style="26" customWidth="1"/>
    <col min="9" max="9" width="9.5703125" style="26" customWidth="1"/>
    <col min="10" max="10" width="3.5703125" style="26" customWidth="1"/>
    <col min="11" max="12" width="9.140625" style="26" bestFit="1" customWidth="1"/>
    <col min="13" max="13" width="10.42578125" style="26" bestFit="1" customWidth="1"/>
    <col min="14" max="16384" width="9.140625" style="26"/>
  </cols>
  <sheetData>
    <row r="1" spans="1:12" s="3" customFormat="1" ht="21" customHeight="1">
      <c r="A1" s="7"/>
      <c r="B1" s="8"/>
      <c r="C1" s="8"/>
      <c r="D1" s="8"/>
      <c r="E1" s="8"/>
      <c r="F1" s="8"/>
      <c r="G1" s="8"/>
      <c r="H1" s="8"/>
      <c r="I1" s="8"/>
      <c r="J1" s="4"/>
    </row>
    <row r="2" spans="1:12" s="3" customFormat="1" ht="106.5" customHeight="1">
      <c r="A2" s="9"/>
      <c r="B2" s="128" t="s">
        <v>22</v>
      </c>
      <c r="C2" s="129"/>
      <c r="D2" s="129"/>
      <c r="E2" s="130"/>
      <c r="F2" s="130"/>
      <c r="G2" s="130"/>
      <c r="H2" s="130"/>
      <c r="I2" s="131"/>
      <c r="J2" s="5"/>
      <c r="L2" s="15"/>
    </row>
    <row r="3" spans="1:12" ht="18.75" customHeight="1">
      <c r="A3" s="9"/>
      <c r="B3" s="13"/>
      <c r="C3" s="13"/>
      <c r="D3" s="13"/>
      <c r="E3" s="14"/>
      <c r="F3" s="14"/>
      <c r="G3" s="14"/>
      <c r="H3" s="14"/>
      <c r="I3" s="14"/>
      <c r="J3" s="5"/>
      <c r="K3" s="3"/>
      <c r="L3" s="3"/>
    </row>
    <row r="4" spans="1:12" ht="13.5" customHeight="1">
      <c r="A4" s="9"/>
      <c r="B4" s="11"/>
      <c r="C4" s="11"/>
      <c r="D4" s="11"/>
      <c r="E4" s="11"/>
      <c r="F4" s="11"/>
      <c r="G4" s="11"/>
      <c r="H4" s="11"/>
      <c r="I4" s="11"/>
      <c r="J4" s="5"/>
      <c r="K4" s="3"/>
      <c r="L4" s="3"/>
    </row>
    <row r="5" spans="1:12" ht="18.75" customHeight="1">
      <c r="A5" s="9"/>
      <c r="B5" s="121" t="s">
        <v>23</v>
      </c>
      <c r="C5" s="122"/>
      <c r="D5" s="132"/>
      <c r="E5" s="121" t="s">
        <v>24</v>
      </c>
      <c r="F5" s="122"/>
      <c r="G5" s="122"/>
      <c r="H5" s="122"/>
      <c r="I5" s="132"/>
      <c r="J5" s="5"/>
      <c r="K5" s="3"/>
      <c r="L5" s="3"/>
    </row>
    <row r="6" spans="1:12" ht="18.75" customHeight="1">
      <c r="A6" s="9"/>
      <c r="B6" s="116" t="s">
        <v>25</v>
      </c>
      <c r="C6" s="117"/>
      <c r="D6" s="139"/>
      <c r="E6" s="113" t="s">
        <v>26</v>
      </c>
      <c r="F6" s="114"/>
      <c r="G6" s="114"/>
      <c r="H6" s="114"/>
      <c r="I6" s="115"/>
      <c r="J6" s="5"/>
      <c r="K6" s="3"/>
      <c r="L6" s="3"/>
    </row>
    <row r="7" spans="1:12" ht="18.75" customHeight="1">
      <c r="A7" s="9"/>
      <c r="B7" s="111" t="s">
        <v>27</v>
      </c>
      <c r="C7" s="112"/>
      <c r="D7" s="140"/>
      <c r="E7" s="108" t="s">
        <v>28</v>
      </c>
      <c r="F7" s="109"/>
      <c r="G7" s="109"/>
      <c r="H7" s="109"/>
      <c r="I7" s="110"/>
      <c r="J7" s="5"/>
      <c r="K7" s="3"/>
      <c r="L7" s="3"/>
    </row>
    <row r="8" spans="1:12" ht="18.75" customHeight="1">
      <c r="A8" s="9"/>
      <c r="B8" s="136" t="s">
        <v>29</v>
      </c>
      <c r="C8" s="137"/>
      <c r="D8" s="138"/>
      <c r="E8" s="113" t="s">
        <v>30</v>
      </c>
      <c r="F8" s="114"/>
      <c r="G8" s="114"/>
      <c r="H8" s="114"/>
      <c r="I8" s="115"/>
      <c r="J8" s="5"/>
      <c r="K8" s="3"/>
      <c r="L8" s="3"/>
    </row>
    <row r="9" spans="1:12" ht="18.75" customHeight="1">
      <c r="A9" s="9"/>
      <c r="B9" s="111" t="s">
        <v>31</v>
      </c>
      <c r="C9" s="112"/>
      <c r="D9" s="140"/>
      <c r="E9" s="108" t="s">
        <v>32</v>
      </c>
      <c r="F9" s="109"/>
      <c r="G9" s="109"/>
      <c r="H9" s="109"/>
      <c r="I9" s="110"/>
      <c r="J9" s="5"/>
      <c r="K9" s="3"/>
      <c r="L9" s="3"/>
    </row>
    <row r="10" spans="1:12" ht="18.75" customHeight="1">
      <c r="A10" s="9"/>
      <c r="B10" s="116" t="s">
        <v>33</v>
      </c>
      <c r="C10" s="117"/>
      <c r="D10" s="139"/>
      <c r="E10" s="113" t="s">
        <v>34</v>
      </c>
      <c r="F10" s="114"/>
      <c r="G10" s="114"/>
      <c r="H10" s="114"/>
      <c r="I10" s="115"/>
      <c r="J10" s="5"/>
      <c r="K10" s="3"/>
      <c r="L10" s="3"/>
    </row>
    <row r="11" spans="1:12" ht="18.75" customHeight="1">
      <c r="A11" s="9"/>
      <c r="B11" s="133" t="s">
        <v>35</v>
      </c>
      <c r="C11" s="134"/>
      <c r="D11" s="135"/>
      <c r="E11" s="108" t="s">
        <v>36</v>
      </c>
      <c r="F11" s="109"/>
      <c r="G11" s="109"/>
      <c r="H11" s="109"/>
      <c r="I11" s="110"/>
      <c r="J11" s="5"/>
      <c r="K11" s="3"/>
      <c r="L11" s="3"/>
    </row>
    <row r="12" spans="1:12" ht="18.75" customHeight="1">
      <c r="A12" s="9"/>
      <c r="B12" s="136" t="s">
        <v>37</v>
      </c>
      <c r="C12" s="137"/>
      <c r="D12" s="138"/>
      <c r="E12" s="113" t="s">
        <v>38</v>
      </c>
      <c r="F12" s="114"/>
      <c r="G12" s="114"/>
      <c r="H12" s="114"/>
      <c r="I12" s="115"/>
      <c r="J12" s="5"/>
      <c r="K12" s="3"/>
      <c r="L12" s="3"/>
    </row>
    <row r="13" spans="1:12" ht="18.75" customHeight="1">
      <c r="A13" s="9"/>
      <c r="B13" s="133" t="s">
        <v>39</v>
      </c>
      <c r="C13" s="134"/>
      <c r="D13" s="135"/>
      <c r="E13" s="108" t="s">
        <v>40</v>
      </c>
      <c r="F13" s="109"/>
      <c r="G13" s="109"/>
      <c r="H13" s="109"/>
      <c r="I13" s="110"/>
      <c r="J13" s="5"/>
      <c r="K13" s="3"/>
      <c r="L13" s="3"/>
    </row>
    <row r="14" spans="1:12" ht="18.75" customHeight="1">
      <c r="A14" s="9"/>
      <c r="B14" s="136" t="s">
        <v>41</v>
      </c>
      <c r="C14" s="137"/>
      <c r="D14" s="138"/>
      <c r="E14" s="113" t="s">
        <v>42</v>
      </c>
      <c r="F14" s="114"/>
      <c r="G14" s="114"/>
      <c r="H14" s="114"/>
      <c r="I14" s="115"/>
      <c r="J14" s="5"/>
      <c r="K14" s="3"/>
      <c r="L14" s="3"/>
    </row>
    <row r="15" spans="1:12" ht="18.75" customHeight="1">
      <c r="A15" s="9"/>
      <c r="B15" s="133" t="s">
        <v>43</v>
      </c>
      <c r="C15" s="134"/>
      <c r="D15" s="135"/>
      <c r="E15" s="108" t="s">
        <v>44</v>
      </c>
      <c r="F15" s="109"/>
      <c r="G15" s="109"/>
      <c r="H15" s="109"/>
      <c r="I15" s="110"/>
      <c r="J15" s="5"/>
      <c r="K15" s="3"/>
      <c r="L15" s="3"/>
    </row>
    <row r="16" spans="1:12" ht="18.75" customHeight="1">
      <c r="A16" s="9"/>
      <c r="B16" s="136" t="s">
        <v>45</v>
      </c>
      <c r="C16" s="137"/>
      <c r="D16" s="138"/>
      <c r="E16" s="113" t="s">
        <v>46</v>
      </c>
      <c r="F16" s="114"/>
      <c r="G16" s="114"/>
      <c r="H16" s="114"/>
      <c r="I16" s="115"/>
      <c r="J16" s="5"/>
      <c r="K16" s="3"/>
      <c r="L16" s="3"/>
    </row>
    <row r="17" spans="1:12" ht="18.75" customHeight="1">
      <c r="A17" s="9"/>
      <c r="B17" s="111" t="s">
        <v>47</v>
      </c>
      <c r="C17" s="112"/>
      <c r="D17" s="140"/>
      <c r="E17" s="108" t="s">
        <v>48</v>
      </c>
      <c r="F17" s="109"/>
      <c r="G17" s="109"/>
      <c r="H17" s="109"/>
      <c r="I17" s="110"/>
      <c r="J17" s="5"/>
      <c r="K17" s="3"/>
      <c r="L17" s="3"/>
    </row>
    <row r="18" spans="1:12" ht="18.75" customHeight="1">
      <c r="A18" s="9"/>
      <c r="B18" s="116" t="s">
        <v>49</v>
      </c>
      <c r="C18" s="117"/>
      <c r="D18" s="139"/>
      <c r="E18" s="113" t="s">
        <v>50</v>
      </c>
      <c r="F18" s="114"/>
      <c r="G18" s="114"/>
      <c r="H18" s="114"/>
      <c r="I18" s="115"/>
      <c r="J18" s="5"/>
      <c r="K18" s="3"/>
      <c r="L18" s="3"/>
    </row>
    <row r="19" spans="1:12" ht="18.75" customHeight="1">
      <c r="A19" s="9"/>
      <c r="B19" s="133" t="s">
        <v>51</v>
      </c>
      <c r="C19" s="134"/>
      <c r="D19" s="135"/>
      <c r="E19" s="108" t="s">
        <v>52</v>
      </c>
      <c r="F19" s="109"/>
      <c r="G19" s="109"/>
      <c r="H19" s="109"/>
      <c r="I19" s="110"/>
      <c r="J19" s="5"/>
      <c r="K19" s="3"/>
      <c r="L19" s="3"/>
    </row>
    <row r="20" spans="1:12" ht="18.75" customHeight="1">
      <c r="A20" s="9"/>
      <c r="B20" s="136" t="s">
        <v>53</v>
      </c>
      <c r="C20" s="137"/>
      <c r="D20" s="138"/>
      <c r="E20" s="113" t="s">
        <v>54</v>
      </c>
      <c r="F20" s="114"/>
      <c r="G20" s="114"/>
      <c r="H20" s="114"/>
      <c r="I20" s="115"/>
      <c r="J20" s="5"/>
      <c r="K20" s="3"/>
      <c r="L20" s="3"/>
    </row>
    <row r="21" spans="1:12" ht="18.75" customHeight="1">
      <c r="A21" s="9"/>
      <c r="B21" s="133" t="s">
        <v>55</v>
      </c>
      <c r="C21" s="134"/>
      <c r="D21" s="135"/>
      <c r="E21" s="108" t="s">
        <v>56</v>
      </c>
      <c r="F21" s="109"/>
      <c r="G21" s="109"/>
      <c r="H21" s="109"/>
      <c r="I21" s="110"/>
      <c r="J21" s="5"/>
      <c r="K21" s="3"/>
      <c r="L21" s="3"/>
    </row>
    <row r="22" spans="1:12" ht="18.75" customHeight="1">
      <c r="A22" s="9"/>
      <c r="B22" s="116" t="s">
        <v>57</v>
      </c>
      <c r="C22" s="117"/>
      <c r="D22" s="139"/>
      <c r="E22" s="113" t="s">
        <v>58</v>
      </c>
      <c r="F22" s="114"/>
      <c r="G22" s="114"/>
      <c r="H22" s="114"/>
      <c r="I22" s="115"/>
      <c r="J22" s="5"/>
      <c r="K22" s="3"/>
      <c r="L22" s="3"/>
    </row>
    <row r="23" spans="1:12" ht="18.75" customHeight="1">
      <c r="A23" s="9"/>
      <c r="B23" s="133" t="s">
        <v>59</v>
      </c>
      <c r="C23" s="134"/>
      <c r="D23" s="135"/>
      <c r="E23" s="108" t="s">
        <v>60</v>
      </c>
      <c r="F23" s="109"/>
      <c r="G23" s="109"/>
      <c r="H23" s="109"/>
      <c r="I23" s="110"/>
      <c r="J23" s="5"/>
      <c r="K23" s="3"/>
      <c r="L23" s="3"/>
    </row>
    <row r="24" spans="1:12" ht="18.75" customHeight="1">
      <c r="A24" s="9"/>
      <c r="B24" s="136" t="s">
        <v>61</v>
      </c>
      <c r="C24" s="137"/>
      <c r="D24" s="138"/>
      <c r="E24" s="113" t="s">
        <v>62</v>
      </c>
      <c r="F24" s="114"/>
      <c r="G24" s="114"/>
      <c r="H24" s="114"/>
      <c r="I24" s="115"/>
      <c r="J24" s="5"/>
      <c r="K24" s="3"/>
      <c r="L24" s="3"/>
    </row>
    <row r="25" spans="1:12" ht="18.75" customHeight="1">
      <c r="A25" s="9"/>
      <c r="B25" s="133" t="s">
        <v>63</v>
      </c>
      <c r="C25" s="134"/>
      <c r="D25" s="135"/>
      <c r="E25" s="108" t="s">
        <v>64</v>
      </c>
      <c r="F25" s="109"/>
      <c r="G25" s="109"/>
      <c r="H25" s="109"/>
      <c r="I25" s="110"/>
      <c r="J25" s="5"/>
      <c r="K25" s="3"/>
      <c r="L25" s="3"/>
    </row>
    <row r="26" spans="1:12" ht="18.75" customHeight="1">
      <c r="A26" s="9"/>
      <c r="B26" s="136" t="s">
        <v>65</v>
      </c>
      <c r="C26" s="137"/>
      <c r="D26" s="138"/>
      <c r="E26" s="113" t="s">
        <v>66</v>
      </c>
      <c r="F26" s="114"/>
      <c r="G26" s="114"/>
      <c r="H26" s="114"/>
      <c r="I26" s="115"/>
      <c r="J26" s="5"/>
      <c r="K26" s="3"/>
      <c r="L26" s="3"/>
    </row>
    <row r="27" spans="1:12" ht="18.75" customHeight="1">
      <c r="A27" s="9"/>
      <c r="B27" s="133" t="s">
        <v>67</v>
      </c>
      <c r="C27" s="134"/>
      <c r="D27" s="135"/>
      <c r="E27" s="108" t="s">
        <v>68</v>
      </c>
      <c r="F27" s="109"/>
      <c r="G27" s="109"/>
      <c r="H27" s="109"/>
      <c r="I27" s="110"/>
      <c r="J27" s="5"/>
      <c r="K27" s="3"/>
      <c r="L27" s="3"/>
    </row>
    <row r="28" spans="1:12">
      <c r="A28" s="10"/>
      <c r="B28" s="12"/>
      <c r="C28" s="12"/>
      <c r="D28" s="12"/>
      <c r="E28" s="12"/>
      <c r="F28" s="12"/>
      <c r="G28" s="12"/>
      <c r="H28" s="12"/>
      <c r="I28" s="12"/>
      <c r="J28" s="6"/>
      <c r="K28" s="3"/>
      <c r="L28" s="3"/>
    </row>
  </sheetData>
  <mergeCells count="47">
    <mergeCell ref="E22:I22"/>
    <mergeCell ref="B23:D23"/>
    <mergeCell ref="B21:D21"/>
    <mergeCell ref="B12:D12"/>
    <mergeCell ref="E14:I14"/>
    <mergeCell ref="B14:D14"/>
    <mergeCell ref="E15:I15"/>
    <mergeCell ref="E13:I13"/>
    <mergeCell ref="B17:D17"/>
    <mergeCell ref="E17:I17"/>
    <mergeCell ref="E18:I18"/>
    <mergeCell ref="E11:I11"/>
    <mergeCell ref="E9:I9"/>
    <mergeCell ref="B11:D11"/>
    <mergeCell ref="B15:D15"/>
    <mergeCell ref="E12:I12"/>
    <mergeCell ref="E27:I27"/>
    <mergeCell ref="B18:D18"/>
    <mergeCell ref="B22:D22"/>
    <mergeCell ref="B27:D27"/>
    <mergeCell ref="B24:D24"/>
    <mergeCell ref="E24:I24"/>
    <mergeCell ref="B19:D19"/>
    <mergeCell ref="E19:I19"/>
    <mergeCell ref="B20:D20"/>
    <mergeCell ref="E25:I25"/>
    <mergeCell ref="E23:I23"/>
    <mergeCell ref="E21:I21"/>
    <mergeCell ref="E20:I20"/>
    <mergeCell ref="E26:I26"/>
    <mergeCell ref="B26:D26"/>
    <mergeCell ref="B25:D25"/>
    <mergeCell ref="B2:I2"/>
    <mergeCell ref="B5:D5"/>
    <mergeCell ref="E5:I5"/>
    <mergeCell ref="B13:D13"/>
    <mergeCell ref="B16:D16"/>
    <mergeCell ref="E16:I16"/>
    <mergeCell ref="B6:D6"/>
    <mergeCell ref="E6:I6"/>
    <mergeCell ref="B10:D10"/>
    <mergeCell ref="E10:I10"/>
    <mergeCell ref="B7:D7"/>
    <mergeCell ref="E7:I7"/>
    <mergeCell ref="B9:D9"/>
    <mergeCell ref="B8:D8"/>
    <mergeCell ref="E8:I8"/>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28C95-5C31-444C-8943-DC5AEB53AA3B}">
  <sheetPr>
    <tabColor theme="7" tint="0.79998168889431442"/>
    <pageSetUpPr fitToPage="1"/>
  </sheetPr>
  <dimension ref="A1:J23"/>
  <sheetViews>
    <sheetView tabSelected="1" zoomScale="70" zoomScaleNormal="70" zoomScaleSheetLayoutView="90" zoomScalePageLayoutView="70" workbookViewId="0">
      <selection activeCell="M8" sqref="M8"/>
    </sheetView>
  </sheetViews>
  <sheetFormatPr defaultColWidth="9.140625" defaultRowHeight="14.25"/>
  <cols>
    <col min="1" max="1" width="3.5703125" style="3" customWidth="1"/>
    <col min="2" max="2" width="7" style="3" customWidth="1"/>
    <col min="3" max="3" width="9.42578125" style="3" customWidth="1"/>
    <col min="4" max="4" width="24" style="3" customWidth="1"/>
    <col min="5" max="5" width="53" style="3" customWidth="1"/>
    <col min="6" max="6" width="8.5703125" style="3" customWidth="1"/>
    <col min="7" max="7" width="9.5703125" style="3" customWidth="1"/>
    <col min="8" max="8" width="8.5703125" style="3" customWidth="1"/>
    <col min="9" max="9" width="9.5703125" style="3" customWidth="1"/>
    <col min="10" max="10" width="3.5703125" style="3" customWidth="1"/>
    <col min="11" max="12" width="9.140625" style="3"/>
    <col min="13" max="13" width="10.42578125" style="3" bestFit="1" customWidth="1"/>
    <col min="14" max="16384" width="9.140625" style="3"/>
  </cols>
  <sheetData>
    <row r="1" spans="1:10" ht="21" customHeight="1">
      <c r="A1" s="7"/>
      <c r="B1" s="8"/>
      <c r="C1" s="8"/>
      <c r="D1" s="8"/>
      <c r="E1" s="8"/>
      <c r="F1" s="8"/>
      <c r="G1" s="8"/>
      <c r="H1" s="8"/>
      <c r="I1" s="8"/>
      <c r="J1" s="4"/>
    </row>
    <row r="2" spans="1:10" ht="114.6" customHeight="1">
      <c r="A2" s="9"/>
      <c r="B2" s="128" t="s">
        <v>69</v>
      </c>
      <c r="C2" s="129"/>
      <c r="D2" s="129"/>
      <c r="E2" s="130"/>
      <c r="F2" s="130"/>
      <c r="G2" s="130"/>
      <c r="H2" s="130"/>
      <c r="I2" s="131"/>
      <c r="J2" s="5"/>
    </row>
    <row r="3" spans="1:10" ht="18.75" customHeight="1">
      <c r="A3" s="9"/>
      <c r="B3" s="13"/>
      <c r="C3" s="13"/>
      <c r="D3" s="13"/>
      <c r="E3" s="14"/>
      <c r="F3" s="14"/>
      <c r="G3" s="14"/>
      <c r="H3" s="14"/>
      <c r="I3" s="14"/>
      <c r="J3" s="5"/>
    </row>
    <row r="4" spans="1:10" ht="13.5" customHeight="1">
      <c r="A4" s="9"/>
      <c r="B4" s="11"/>
      <c r="C4" s="11"/>
      <c r="D4" s="11"/>
      <c r="E4" s="11"/>
      <c r="F4" s="11"/>
      <c r="G4" s="11"/>
      <c r="H4" s="11"/>
      <c r="I4" s="11"/>
      <c r="J4" s="5"/>
    </row>
    <row r="5" spans="1:10" ht="16.5" customHeight="1">
      <c r="A5" s="9"/>
      <c r="B5" s="37" t="s">
        <v>70</v>
      </c>
      <c r="C5" s="121" t="s">
        <v>71</v>
      </c>
      <c r="D5" s="122"/>
      <c r="E5" s="132"/>
      <c r="F5" s="83"/>
      <c r="G5" s="84"/>
      <c r="H5" s="83"/>
      <c r="I5" s="85"/>
      <c r="J5" s="5"/>
    </row>
    <row r="6" spans="1:10" ht="18" customHeight="1">
      <c r="A6" s="9"/>
      <c r="B6" s="38">
        <v>1</v>
      </c>
      <c r="C6" s="141" t="s">
        <v>72</v>
      </c>
      <c r="D6" s="142"/>
      <c r="E6" s="142"/>
      <c r="F6" s="142"/>
      <c r="G6" s="142"/>
      <c r="H6" s="142"/>
      <c r="I6" s="143"/>
      <c r="J6" s="5"/>
    </row>
    <row r="7" spans="1:10" ht="27.95" customHeight="1">
      <c r="A7" s="9"/>
      <c r="B7" s="34">
        <v>1.1000000000000001</v>
      </c>
      <c r="C7" s="148" t="s">
        <v>73</v>
      </c>
      <c r="D7" s="149"/>
      <c r="E7" s="149"/>
      <c r="F7" s="149"/>
      <c r="G7" s="149"/>
      <c r="H7" s="149"/>
      <c r="I7" s="150"/>
      <c r="J7" s="5"/>
    </row>
    <row r="8" spans="1:10" ht="18" customHeight="1">
      <c r="A8" s="9"/>
      <c r="B8" s="38">
        <v>2</v>
      </c>
      <c r="C8" s="141" t="s">
        <v>74</v>
      </c>
      <c r="D8" s="142"/>
      <c r="E8" s="142"/>
      <c r="F8" s="142"/>
      <c r="G8" s="142"/>
      <c r="H8" s="142"/>
      <c r="I8" s="143"/>
      <c r="J8" s="5"/>
    </row>
    <row r="9" spans="1:10" ht="27.95" customHeight="1">
      <c r="A9" s="9"/>
      <c r="B9" s="34">
        <v>2.1</v>
      </c>
      <c r="C9" s="148" t="s">
        <v>75</v>
      </c>
      <c r="D9" s="149"/>
      <c r="E9" s="149"/>
      <c r="F9" s="149"/>
      <c r="G9" s="149"/>
      <c r="H9" s="149"/>
      <c r="I9" s="150"/>
      <c r="J9" s="5"/>
    </row>
    <row r="10" spans="1:10" ht="27.95" customHeight="1">
      <c r="A10" s="9"/>
      <c r="B10" s="34">
        <v>2.2000000000000002</v>
      </c>
      <c r="C10" s="148" t="s">
        <v>76</v>
      </c>
      <c r="D10" s="149"/>
      <c r="E10" s="149"/>
      <c r="F10" s="149"/>
      <c r="G10" s="149"/>
      <c r="H10" s="149"/>
      <c r="I10" s="150"/>
      <c r="J10" s="5"/>
    </row>
    <row r="11" spans="1:10" ht="27.95" customHeight="1">
      <c r="A11" s="9"/>
      <c r="B11" s="34">
        <v>2.2999999999999998</v>
      </c>
      <c r="C11" s="148" t="s">
        <v>77</v>
      </c>
      <c r="D11" s="149"/>
      <c r="E11" s="149"/>
      <c r="F11" s="149"/>
      <c r="G11" s="149"/>
      <c r="H11" s="149"/>
      <c r="I11" s="150"/>
      <c r="J11" s="5"/>
    </row>
    <row r="12" spans="1:10" ht="27.95" customHeight="1">
      <c r="A12" s="9"/>
      <c r="B12" s="34">
        <v>2.4</v>
      </c>
      <c r="C12" s="148" t="s">
        <v>78</v>
      </c>
      <c r="D12" s="149"/>
      <c r="E12" s="149"/>
      <c r="F12" s="149"/>
      <c r="G12" s="149"/>
      <c r="H12" s="149"/>
      <c r="I12" s="150"/>
      <c r="J12" s="5"/>
    </row>
    <row r="13" spans="1:10" ht="27.95" customHeight="1">
      <c r="A13" s="9"/>
      <c r="B13" s="34">
        <v>2.5</v>
      </c>
      <c r="C13" s="148" t="s">
        <v>79</v>
      </c>
      <c r="D13" s="149"/>
      <c r="E13" s="149"/>
      <c r="F13" s="149"/>
      <c r="G13" s="149"/>
      <c r="H13" s="149"/>
      <c r="I13" s="150"/>
      <c r="J13" s="5"/>
    </row>
    <row r="14" spans="1:10" ht="27.95" customHeight="1">
      <c r="A14" s="9"/>
      <c r="B14" s="34">
        <v>2.6</v>
      </c>
      <c r="C14" s="148" t="s">
        <v>80</v>
      </c>
      <c r="D14" s="149"/>
      <c r="E14" s="149"/>
      <c r="F14" s="149"/>
      <c r="G14" s="149"/>
      <c r="H14" s="149"/>
      <c r="I14" s="150"/>
      <c r="J14" s="5"/>
    </row>
    <row r="15" spans="1:10" ht="86.1" customHeight="1">
      <c r="A15" s="9"/>
      <c r="B15" s="34">
        <v>2.7</v>
      </c>
      <c r="C15" s="148" t="s">
        <v>81</v>
      </c>
      <c r="D15" s="149"/>
      <c r="E15" s="149"/>
      <c r="F15" s="149"/>
      <c r="G15" s="149"/>
      <c r="H15" s="149"/>
      <c r="I15" s="150"/>
      <c r="J15" s="5"/>
    </row>
    <row r="16" spans="1:10" ht="27.95" customHeight="1">
      <c r="A16" s="9"/>
      <c r="B16" s="34">
        <v>2.8</v>
      </c>
      <c r="C16" s="148" t="s">
        <v>82</v>
      </c>
      <c r="D16" s="149"/>
      <c r="E16" s="149"/>
      <c r="F16" s="149"/>
      <c r="G16" s="149"/>
      <c r="H16" s="149"/>
      <c r="I16" s="150"/>
      <c r="J16" s="5"/>
    </row>
    <row r="17" spans="1:10" ht="18" customHeight="1">
      <c r="A17" s="9"/>
      <c r="B17" s="38">
        <v>3</v>
      </c>
      <c r="C17" s="141" t="s">
        <v>83</v>
      </c>
      <c r="D17" s="142"/>
      <c r="E17" s="142"/>
      <c r="F17" s="142"/>
      <c r="G17" s="142"/>
      <c r="H17" s="142"/>
      <c r="I17" s="143"/>
      <c r="J17" s="5"/>
    </row>
    <row r="18" spans="1:10" ht="18" customHeight="1">
      <c r="A18" s="9"/>
      <c r="B18" s="34">
        <v>3.1</v>
      </c>
      <c r="C18" s="148" t="s">
        <v>84</v>
      </c>
      <c r="D18" s="149"/>
      <c r="E18" s="149"/>
      <c r="F18" s="149"/>
      <c r="G18" s="149"/>
      <c r="H18" s="149"/>
      <c r="I18" s="150"/>
      <c r="J18" s="5"/>
    </row>
    <row r="19" spans="1:10" ht="18" customHeight="1">
      <c r="A19" s="9"/>
      <c r="B19" s="38">
        <v>4</v>
      </c>
      <c r="C19" s="141" t="s">
        <v>85</v>
      </c>
      <c r="D19" s="142"/>
      <c r="E19" s="142"/>
      <c r="F19" s="142"/>
      <c r="G19" s="142"/>
      <c r="H19" s="142"/>
      <c r="I19" s="143"/>
      <c r="J19" s="5"/>
    </row>
    <row r="20" spans="1:10" ht="35.1" customHeight="1">
      <c r="A20" s="9"/>
      <c r="B20" s="144"/>
      <c r="C20" s="35">
        <v>0</v>
      </c>
      <c r="D20" s="35" t="s">
        <v>86</v>
      </c>
      <c r="E20" s="151" t="s">
        <v>87</v>
      </c>
      <c r="F20" s="151"/>
      <c r="G20" s="151"/>
      <c r="H20" s="151"/>
      <c r="I20" s="151"/>
      <c r="J20" s="5"/>
    </row>
    <row r="21" spans="1:10" ht="35.1" customHeight="1">
      <c r="A21" s="9"/>
      <c r="B21" s="145"/>
      <c r="C21" s="35">
        <v>0.5</v>
      </c>
      <c r="D21" s="35" t="s">
        <v>88</v>
      </c>
      <c r="E21" s="151" t="s">
        <v>89</v>
      </c>
      <c r="F21" s="151"/>
      <c r="G21" s="151"/>
      <c r="H21" s="151"/>
      <c r="I21" s="151"/>
      <c r="J21" s="5"/>
    </row>
    <row r="22" spans="1:10" ht="35.1" customHeight="1">
      <c r="A22" s="9"/>
      <c r="B22" s="146"/>
      <c r="C22" s="36">
        <v>1</v>
      </c>
      <c r="D22" s="36" t="s">
        <v>90</v>
      </c>
      <c r="E22" s="147" t="s">
        <v>91</v>
      </c>
      <c r="F22" s="147"/>
      <c r="G22" s="147"/>
      <c r="H22" s="147"/>
      <c r="I22" s="147"/>
      <c r="J22" s="5"/>
    </row>
    <row r="23" spans="1:10">
      <c r="A23" s="10"/>
      <c r="B23" s="12"/>
      <c r="C23" s="12"/>
      <c r="D23" s="12"/>
      <c r="E23" s="12"/>
      <c r="F23" s="12"/>
      <c r="G23" s="12"/>
      <c r="H23" s="12"/>
      <c r="I23" s="12"/>
      <c r="J23" s="6"/>
    </row>
  </sheetData>
  <mergeCells count="20">
    <mergeCell ref="C16:I16"/>
    <mergeCell ref="C17:I17"/>
    <mergeCell ref="C18:I18"/>
    <mergeCell ref="C19:I19"/>
    <mergeCell ref="B20:B22"/>
    <mergeCell ref="E20:I20"/>
    <mergeCell ref="E21:I21"/>
    <mergeCell ref="E22:I22"/>
    <mergeCell ref="C10:I10"/>
    <mergeCell ref="C11:I11"/>
    <mergeCell ref="C12:I12"/>
    <mergeCell ref="C13:I13"/>
    <mergeCell ref="C14:I14"/>
    <mergeCell ref="C15:I15"/>
    <mergeCell ref="B2:I2"/>
    <mergeCell ref="C5:E5"/>
    <mergeCell ref="C6:I6"/>
    <mergeCell ref="C7:I7"/>
    <mergeCell ref="C8:I8"/>
    <mergeCell ref="C9:I9"/>
  </mergeCells>
  <conditionalFormatting sqref="G5">
    <cfRule type="dataBar" priority="1">
      <dataBar showValue="0">
        <cfvo type="num" val="0"/>
        <cfvo type="num" val="1"/>
        <color rgb="FFF43A4F"/>
      </dataBar>
      <extLst>
        <ext xmlns:x14="http://schemas.microsoft.com/office/spreadsheetml/2009/9/main" uri="{B025F937-C7B1-47D3-B67F-A62EFF666E3E}">
          <x14:id>{4EDCEF92-DD39-4C9D-860D-5946802221E9}</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{906744F9-D2D4-414F-8D15-82CCB6EF9A6B}</x14:id>
        </ext>
      </extLst>
    </cfRule>
  </conditionalFormatting>
  <pageMargins left="0.7" right="0.7" top="0.75" bottom="0.75" header="0.3" footer="0.3"/>
  <pageSetup paperSize="9" scale="63" orientation="portrait" horizontalDpi="300"/>
  <headerFooter>
    <oddFooter>&amp;C_x000D_&amp;1#&amp;"Verdana"&amp;7&amp;K000000 Confidential</oddFooter>
  </headerFooter>
  <drawing r:id="rId1"/>
  <extLst>
    <ext xmlns:x14="http://schemas.microsoft.com/office/spreadsheetml/2009/9/main" uri="{78C0D931-6437-407d-A8EE-F0AAD7539E65}">
      <x14:conditionalFormattings>
        <x14:conditionalFormatting xmlns:xm="http://schemas.microsoft.com/office/excel/2006/main">
          <x14:cfRule type="dataBar" id="{4EDCEF92-DD39-4C9D-860D-5946802221E9}">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906744F9-D2D4-414F-8D15-82CCB6EF9A6B}">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63"/>
  <sheetViews>
    <sheetView zoomScale="80" zoomScaleNormal="80" workbookViewId="0">
      <selection activeCell="B2" sqref="B2:I2"/>
    </sheetView>
  </sheetViews>
  <sheetFormatPr defaultColWidth="9.140625" defaultRowHeight="15" customHeight="1"/>
  <cols>
    <col min="1" max="1" width="3.5703125" style="28" customWidth="1"/>
    <col min="2" max="2" width="7" style="28" customWidth="1"/>
    <col min="3" max="3" width="9.42578125" style="28" customWidth="1"/>
    <col min="4" max="4" width="24" style="28" customWidth="1"/>
    <col min="5" max="5" width="53" style="28" customWidth="1"/>
    <col min="6" max="6" width="10.42578125" style="28" bestFit="1" customWidth="1"/>
    <col min="7" max="7" width="9.5703125" style="28" customWidth="1"/>
    <col min="8" max="8" width="8.5703125" style="28" customWidth="1"/>
    <col min="9" max="9" width="9.5703125" style="28" customWidth="1"/>
    <col min="10" max="10" width="3.5703125" style="28" customWidth="1"/>
    <col min="11" max="11" width="9.140625" style="28" bestFit="1"/>
    <col min="12" max="12" width="40.5703125" style="28" bestFit="1" customWidth="1"/>
    <col min="13" max="13" width="10.42578125" style="28" bestFit="1" customWidth="1"/>
    <col min="14" max="14" width="9.140625" style="28" bestFit="1"/>
    <col min="15" max="15" width="36.5703125" style="28" bestFit="1" customWidth="1"/>
    <col min="16" max="16" width="9.140625" style="28" bestFit="1"/>
    <col min="17" max="16384" width="9.140625" style="28"/>
  </cols>
  <sheetData>
    <row r="1" spans="1:15" ht="21" customHeight="1" thickTop="1" thickBot="1">
      <c r="A1" s="67"/>
      <c r="B1" s="68"/>
      <c r="C1" s="68"/>
      <c r="D1" s="68"/>
      <c r="E1" s="68"/>
      <c r="F1" s="68"/>
      <c r="G1" s="68"/>
      <c r="H1" s="68"/>
      <c r="I1" s="68"/>
      <c r="J1" s="69"/>
      <c r="K1" s="50"/>
      <c r="L1" s="50"/>
      <c r="M1" s="50"/>
      <c r="N1" s="50"/>
      <c r="O1" s="50"/>
    </row>
    <row r="2" spans="1:15" ht="126" customHeight="1">
      <c r="A2" s="70"/>
      <c r="B2" s="93" t="s">
        <v>92</v>
      </c>
      <c r="C2" s="94"/>
      <c r="D2" s="94"/>
      <c r="E2" s="95"/>
      <c r="F2" s="95"/>
      <c r="G2" s="95"/>
      <c r="H2" s="95"/>
      <c r="I2" s="96"/>
      <c r="J2" s="71"/>
      <c r="K2" s="50"/>
      <c r="L2" s="50"/>
      <c r="M2" s="50"/>
      <c r="N2" s="50"/>
      <c r="O2" s="50"/>
    </row>
    <row r="3" spans="1:15" ht="16.5" customHeight="1">
      <c r="A3" s="70"/>
      <c r="B3" s="87"/>
      <c r="C3" s="87"/>
      <c r="D3" s="87"/>
      <c r="E3" s="87"/>
      <c r="F3" s="87"/>
      <c r="G3" s="87"/>
      <c r="H3" s="87"/>
      <c r="I3" s="87"/>
      <c r="J3" s="71"/>
      <c r="K3" s="50"/>
      <c r="L3" s="50"/>
      <c r="M3" s="50"/>
      <c r="N3" s="50"/>
      <c r="O3" s="50"/>
    </row>
    <row r="4" spans="1:15" ht="35.450000000000003" customHeight="1">
      <c r="A4" s="70"/>
      <c r="B4" s="89" t="s">
        <v>93</v>
      </c>
      <c r="C4" s="90"/>
      <c r="D4" s="90"/>
      <c r="E4" s="90"/>
      <c r="F4" s="90"/>
      <c r="G4" s="90"/>
      <c r="H4" s="90"/>
      <c r="I4" s="90"/>
      <c r="J4" s="71"/>
      <c r="K4" s="50"/>
      <c r="L4" s="50"/>
      <c r="M4" s="50"/>
      <c r="N4" s="50"/>
      <c r="O4" s="50"/>
    </row>
    <row r="5" spans="1:15" ht="19.5" customHeight="1">
      <c r="A5" s="70"/>
      <c r="B5" s="29"/>
      <c r="C5" s="29"/>
      <c r="D5" s="29"/>
      <c r="E5" s="30"/>
      <c r="F5" s="30"/>
      <c r="G5" s="30"/>
      <c r="H5" s="30"/>
      <c r="I5" s="30"/>
      <c r="J5" s="71"/>
      <c r="K5" s="50"/>
      <c r="L5" s="50"/>
      <c r="M5" s="50"/>
      <c r="N5" s="50"/>
      <c r="O5" s="50"/>
    </row>
    <row r="6" spans="1:15" ht="32.1" customHeight="1">
      <c r="A6" s="70"/>
      <c r="B6" s="88" t="s">
        <v>94</v>
      </c>
      <c r="C6" s="88"/>
      <c r="D6" s="25"/>
      <c r="E6" s="39"/>
      <c r="F6" s="30"/>
      <c r="G6" s="30"/>
      <c r="H6" s="30"/>
      <c r="I6" s="30"/>
      <c r="J6" s="71"/>
      <c r="K6" s="50"/>
      <c r="L6" s="50"/>
      <c r="M6" s="50"/>
      <c r="N6" s="50"/>
      <c r="O6" s="72"/>
    </row>
    <row r="7" spans="1:15" ht="19.5" customHeight="1">
      <c r="A7" s="70"/>
      <c r="B7" s="88" t="s">
        <v>95</v>
      </c>
      <c r="C7" s="88"/>
      <c r="D7" s="25"/>
      <c r="E7" s="39"/>
      <c r="F7" s="30"/>
      <c r="G7" s="30"/>
      <c r="H7" s="30"/>
      <c r="I7" s="30"/>
      <c r="J7" s="71"/>
      <c r="K7" s="50"/>
      <c r="L7" s="50"/>
      <c r="M7" s="50"/>
      <c r="N7" s="50"/>
      <c r="O7" s="72"/>
    </row>
    <row r="8" spans="1:15" ht="19.5" customHeight="1">
      <c r="A8" s="70"/>
      <c r="B8" s="88" t="s">
        <v>96</v>
      </c>
      <c r="C8" s="88"/>
      <c r="D8" s="25"/>
      <c r="E8" s="39"/>
      <c r="F8" s="30"/>
      <c r="G8" s="30"/>
      <c r="H8" s="30"/>
      <c r="I8" s="30"/>
      <c r="J8" s="71"/>
      <c r="K8" s="50"/>
      <c r="L8" s="50"/>
      <c r="M8" s="50"/>
      <c r="N8" s="50"/>
      <c r="O8" s="50"/>
    </row>
    <row r="9" spans="1:15" ht="21.6" customHeight="1">
      <c r="A9" s="70"/>
      <c r="B9" s="91" t="s">
        <v>97</v>
      </c>
      <c r="C9" s="92"/>
      <c r="D9" s="25"/>
      <c r="E9" s="39"/>
      <c r="F9" s="30"/>
      <c r="G9" s="30"/>
      <c r="H9" s="30"/>
      <c r="I9" s="30"/>
      <c r="J9" s="71"/>
      <c r="K9" s="50"/>
      <c r="L9" s="50"/>
      <c r="M9" s="50"/>
      <c r="N9" s="50"/>
      <c r="O9" s="50"/>
    </row>
    <row r="10" spans="1:15" ht="14.1" customHeight="1">
      <c r="A10" s="70"/>
      <c r="B10" s="88" t="s">
        <v>98</v>
      </c>
      <c r="C10" s="88"/>
      <c r="D10" s="25"/>
      <c r="E10" s="39"/>
      <c r="F10" s="30"/>
      <c r="G10" s="30"/>
      <c r="H10" s="30"/>
      <c r="I10" s="30"/>
      <c r="J10" s="71"/>
      <c r="K10" s="50"/>
      <c r="L10" s="50"/>
      <c r="M10" s="50"/>
      <c r="N10" s="50"/>
      <c r="O10" s="50"/>
    </row>
    <row r="11" spans="1:15" ht="20.45" customHeight="1">
      <c r="A11" s="70"/>
      <c r="B11" s="88" t="s">
        <v>99</v>
      </c>
      <c r="C11" s="88"/>
      <c r="D11" s="25"/>
      <c r="E11" s="30"/>
      <c r="F11" s="30"/>
      <c r="G11" s="30"/>
      <c r="H11" s="30"/>
      <c r="I11" s="30"/>
      <c r="J11" s="71"/>
      <c r="K11" s="50"/>
      <c r="L11" s="50"/>
      <c r="M11" s="50"/>
      <c r="N11" s="50"/>
      <c r="O11" s="50"/>
    </row>
    <row r="12" spans="1:15" ht="18.75" customHeight="1">
      <c r="A12" s="70"/>
      <c r="B12" s="73"/>
      <c r="C12" s="73"/>
      <c r="D12" s="73"/>
      <c r="E12" s="73"/>
      <c r="F12" s="73"/>
      <c r="G12" s="73"/>
      <c r="H12" s="73"/>
      <c r="I12" s="73"/>
      <c r="J12" s="71"/>
      <c r="K12" s="50"/>
      <c r="L12" s="50"/>
      <c r="M12" s="50"/>
      <c r="N12" s="50"/>
      <c r="O12" s="50"/>
    </row>
    <row r="13" spans="1:15" ht="18.75" customHeight="1">
      <c r="A13" s="70"/>
      <c r="B13" s="73"/>
      <c r="C13" s="73"/>
      <c r="D13" s="73"/>
      <c r="E13" s="73"/>
      <c r="F13" s="73"/>
      <c r="G13" s="73"/>
      <c r="H13" s="73"/>
      <c r="I13" s="73"/>
      <c r="J13" s="71"/>
      <c r="K13" s="50"/>
      <c r="L13" s="50"/>
      <c r="M13" s="50"/>
      <c r="N13" s="50"/>
      <c r="O13" s="50"/>
    </row>
    <row r="14" spans="1:15" ht="18.75" customHeight="1">
      <c r="A14" s="70"/>
      <c r="B14" s="73"/>
      <c r="C14" s="73"/>
      <c r="D14" s="73"/>
      <c r="E14" s="73"/>
      <c r="F14" s="73"/>
      <c r="G14" s="73"/>
      <c r="H14" s="73"/>
      <c r="I14" s="73"/>
      <c r="J14" s="71"/>
      <c r="K14" s="50"/>
      <c r="L14" s="50"/>
      <c r="M14" s="50"/>
      <c r="N14" s="50"/>
      <c r="O14" s="50"/>
    </row>
    <row r="15" spans="1:15" ht="34.5" customHeight="1">
      <c r="A15" s="70"/>
      <c r="B15" s="73"/>
      <c r="C15" s="73"/>
      <c r="D15" s="73"/>
      <c r="E15" s="73"/>
      <c r="F15" s="103" t="s">
        <v>100</v>
      </c>
      <c r="G15" s="104"/>
      <c r="H15" s="103" t="s">
        <v>101</v>
      </c>
      <c r="I15" s="104"/>
      <c r="J15" s="71"/>
      <c r="K15" s="50"/>
      <c r="L15" s="50"/>
      <c r="M15" s="50"/>
      <c r="N15" s="50"/>
      <c r="O15" s="50"/>
    </row>
    <row r="16" spans="1:15" ht="18.75" customHeight="1">
      <c r="A16" s="70"/>
      <c r="B16" s="105" t="s">
        <v>102</v>
      </c>
      <c r="C16" s="106"/>
      <c r="D16" s="106"/>
      <c r="E16" s="107"/>
      <c r="F16" s="31">
        <f>AVERAGE(F17,F19,F21,F23,F25,F27,F29,F31,F33,F35)</f>
        <v>0</v>
      </c>
      <c r="G16" s="32">
        <f>IF(AND(ISNUMBER(F16), F16&gt;1), F16/100, F16)</f>
        <v>0</v>
      </c>
      <c r="H16" s="31">
        <f>Weights!F17</f>
        <v>0</v>
      </c>
      <c r="I16" s="32">
        <f>IF(AND(ISNUMBER(H16), H16&gt;1), H16/100, H16)</f>
        <v>0</v>
      </c>
      <c r="J16" s="71"/>
      <c r="K16" s="50"/>
      <c r="L16" s="50"/>
      <c r="M16" s="50"/>
      <c r="N16" s="50"/>
      <c r="O16" s="50"/>
    </row>
    <row r="17" spans="1:11" ht="18.75" customHeight="1">
      <c r="A17" s="70"/>
      <c r="B17" s="74">
        <v>1</v>
      </c>
      <c r="C17" s="99" t="s">
        <v>103</v>
      </c>
      <c r="D17" s="100"/>
      <c r="E17" s="101"/>
      <c r="F17" s="75">
        <f>Scoring!D3</f>
        <v>0</v>
      </c>
      <c r="G17" s="75">
        <f t="shared" ref="G17:G32" si="0">F17</f>
        <v>0</v>
      </c>
      <c r="H17" s="75">
        <f>Scoring!E3</f>
        <v>0</v>
      </c>
      <c r="I17" s="75">
        <f t="shared" ref="I17:I32" si="1">H17</f>
        <v>0</v>
      </c>
      <c r="J17" s="71"/>
      <c r="K17" s="50"/>
    </row>
    <row r="18" spans="1:11" ht="18.75" customHeight="1">
      <c r="A18" s="70"/>
      <c r="B18" s="54"/>
      <c r="C18" s="97"/>
      <c r="D18" s="98"/>
      <c r="E18" s="102"/>
      <c r="F18" s="63">
        <f>Scoring!D4</f>
        <v>0</v>
      </c>
      <c r="G18" s="76">
        <f t="shared" si="0"/>
        <v>0</v>
      </c>
      <c r="H18" s="77">
        <f>Scoring!E4</f>
        <v>0</v>
      </c>
      <c r="I18" s="76">
        <f t="shared" si="1"/>
        <v>0</v>
      </c>
      <c r="J18" s="71"/>
      <c r="K18" s="50"/>
    </row>
    <row r="19" spans="1:11" ht="18.75" customHeight="1">
      <c r="A19" s="70"/>
      <c r="B19" s="74">
        <v>2</v>
      </c>
      <c r="C19" s="99" t="s">
        <v>104</v>
      </c>
      <c r="D19" s="100"/>
      <c r="E19" s="101"/>
      <c r="F19" s="75">
        <f>Scoring!D5</f>
        <v>0</v>
      </c>
      <c r="G19" s="78">
        <f t="shared" si="0"/>
        <v>0</v>
      </c>
      <c r="H19" s="75">
        <f>Scoring!E5</f>
        <v>0</v>
      </c>
      <c r="I19" s="78">
        <f t="shared" si="1"/>
        <v>0</v>
      </c>
      <c r="J19" s="71"/>
      <c r="K19" s="33"/>
    </row>
    <row r="20" spans="1:11" ht="18.75" customHeight="1">
      <c r="A20" s="70"/>
      <c r="B20" s="27"/>
      <c r="C20" s="97"/>
      <c r="D20" s="98"/>
      <c r="E20" s="102"/>
      <c r="F20" s="63">
        <f>Scoring!D6</f>
        <v>0</v>
      </c>
      <c r="G20" s="76">
        <f t="shared" si="0"/>
        <v>0</v>
      </c>
      <c r="H20" s="77">
        <f>Scoring!E6</f>
        <v>0</v>
      </c>
      <c r="I20" s="76">
        <f t="shared" si="1"/>
        <v>0</v>
      </c>
      <c r="J20" s="71"/>
      <c r="K20" s="50"/>
    </row>
    <row r="21" spans="1:11" ht="18.75" customHeight="1">
      <c r="A21" s="70"/>
      <c r="B21" s="74">
        <v>3</v>
      </c>
      <c r="C21" s="99" t="s">
        <v>105</v>
      </c>
      <c r="D21" s="100"/>
      <c r="E21" s="101"/>
      <c r="F21" s="75">
        <f>Scoring!D7</f>
        <v>0</v>
      </c>
      <c r="G21" s="78">
        <f t="shared" si="0"/>
        <v>0</v>
      </c>
      <c r="H21" s="75">
        <f>Scoring!E7</f>
        <v>0</v>
      </c>
      <c r="I21" s="78">
        <f t="shared" si="1"/>
        <v>0</v>
      </c>
      <c r="J21" s="71"/>
      <c r="K21" s="50"/>
    </row>
    <row r="22" spans="1:11" ht="18.75" customHeight="1">
      <c r="A22" s="70"/>
      <c r="B22" s="54"/>
      <c r="C22" s="97"/>
      <c r="D22" s="98"/>
      <c r="E22" s="102"/>
      <c r="F22" s="63">
        <f>Scoring!D8</f>
        <v>0</v>
      </c>
      <c r="G22" s="76">
        <f t="shared" si="0"/>
        <v>0</v>
      </c>
      <c r="H22" s="77">
        <f>Scoring!E8</f>
        <v>0</v>
      </c>
      <c r="I22" s="76">
        <f t="shared" si="1"/>
        <v>0</v>
      </c>
      <c r="J22" s="71"/>
      <c r="K22" s="50"/>
    </row>
    <row r="23" spans="1:11" ht="18.75" customHeight="1">
      <c r="A23" s="70"/>
      <c r="B23" s="74">
        <v>4</v>
      </c>
      <c r="C23" s="99" t="s">
        <v>106</v>
      </c>
      <c r="D23" s="100"/>
      <c r="E23" s="101"/>
      <c r="F23" s="75">
        <f>Scoring!D9</f>
        <v>0</v>
      </c>
      <c r="G23" s="78">
        <f t="shared" si="0"/>
        <v>0</v>
      </c>
      <c r="H23" s="75">
        <f>Scoring!E9</f>
        <v>0</v>
      </c>
      <c r="I23" s="78">
        <f t="shared" si="1"/>
        <v>0</v>
      </c>
      <c r="J23" s="71"/>
      <c r="K23" s="50"/>
    </row>
    <row r="24" spans="1:11" ht="18.75" customHeight="1">
      <c r="A24" s="70"/>
      <c r="B24" s="27"/>
      <c r="C24" s="65"/>
      <c r="D24" s="65"/>
      <c r="E24" s="66"/>
      <c r="F24" s="63">
        <f>Scoring!D10</f>
        <v>0</v>
      </c>
      <c r="G24" s="76">
        <f t="shared" si="0"/>
        <v>0</v>
      </c>
      <c r="H24" s="77">
        <f>Scoring!E10</f>
        <v>0</v>
      </c>
      <c r="I24" s="76">
        <f t="shared" si="1"/>
        <v>0</v>
      </c>
      <c r="J24" s="71"/>
      <c r="K24" s="50"/>
    </row>
    <row r="25" spans="1:11" ht="18.75" customHeight="1">
      <c r="A25" s="70"/>
      <c r="B25" s="74">
        <v>5</v>
      </c>
      <c r="C25" s="99" t="s">
        <v>107</v>
      </c>
      <c r="D25" s="100"/>
      <c r="E25" s="101"/>
      <c r="F25" s="75">
        <f>Scoring!D11</f>
        <v>0</v>
      </c>
      <c r="G25" s="78">
        <f t="shared" si="0"/>
        <v>0</v>
      </c>
      <c r="H25" s="75">
        <f>Scoring!E11</f>
        <v>0</v>
      </c>
      <c r="I25" s="78">
        <f t="shared" si="1"/>
        <v>0</v>
      </c>
      <c r="J25" s="71"/>
      <c r="K25" s="50"/>
    </row>
    <row r="26" spans="1:11" ht="18.75" customHeight="1">
      <c r="A26" s="70"/>
      <c r="B26" s="54"/>
      <c r="C26" s="97"/>
      <c r="D26" s="98"/>
      <c r="E26" s="102"/>
      <c r="F26" s="63">
        <f>Scoring!D12</f>
        <v>0</v>
      </c>
      <c r="G26" s="76">
        <f t="shared" si="0"/>
        <v>0</v>
      </c>
      <c r="H26" s="77">
        <f>Scoring!E12</f>
        <v>0</v>
      </c>
      <c r="I26" s="76">
        <f t="shared" si="1"/>
        <v>0</v>
      </c>
      <c r="J26" s="71"/>
      <c r="K26" s="50"/>
    </row>
    <row r="27" spans="1:11" ht="18.75" customHeight="1">
      <c r="A27" s="70"/>
      <c r="B27" s="74">
        <v>6</v>
      </c>
      <c r="C27" s="99" t="s">
        <v>108</v>
      </c>
      <c r="D27" s="100"/>
      <c r="E27" s="101"/>
      <c r="F27" s="75">
        <f>Scoring!D13</f>
        <v>0</v>
      </c>
      <c r="G27" s="78">
        <f t="shared" si="0"/>
        <v>0</v>
      </c>
      <c r="H27" s="75">
        <f>Scoring!E13</f>
        <v>0</v>
      </c>
      <c r="I27" s="78">
        <f t="shared" si="1"/>
        <v>0</v>
      </c>
      <c r="J27" s="71"/>
      <c r="K27" s="50"/>
    </row>
    <row r="28" spans="1:11" ht="18.75" customHeight="1">
      <c r="A28" s="70"/>
      <c r="B28" s="27"/>
      <c r="C28" s="97"/>
      <c r="D28" s="98"/>
      <c r="E28" s="102"/>
      <c r="F28" s="63">
        <f>Scoring!D14</f>
        <v>0</v>
      </c>
      <c r="G28" s="76">
        <f t="shared" si="0"/>
        <v>0</v>
      </c>
      <c r="H28" s="77">
        <f>Scoring!E14</f>
        <v>0</v>
      </c>
      <c r="I28" s="76">
        <f t="shared" si="1"/>
        <v>0</v>
      </c>
      <c r="J28" s="71"/>
      <c r="K28" s="50"/>
    </row>
    <row r="29" spans="1:11" ht="18.75" customHeight="1">
      <c r="A29" s="70"/>
      <c r="B29" s="74">
        <v>7</v>
      </c>
      <c r="C29" s="99" t="s">
        <v>109</v>
      </c>
      <c r="D29" s="100"/>
      <c r="E29" s="101"/>
      <c r="F29" s="75">
        <f>Scoring!D15</f>
        <v>0</v>
      </c>
      <c r="G29" s="78">
        <f t="shared" si="0"/>
        <v>0</v>
      </c>
      <c r="H29" s="75">
        <f>Scoring!E15</f>
        <v>0</v>
      </c>
      <c r="I29" s="78">
        <f t="shared" si="1"/>
        <v>0</v>
      </c>
      <c r="J29" s="71"/>
      <c r="K29" s="50"/>
    </row>
    <row r="30" spans="1:11" ht="18.75" customHeight="1">
      <c r="A30" s="70"/>
      <c r="B30" s="54"/>
      <c r="C30" s="97"/>
      <c r="D30" s="98"/>
      <c r="E30" s="102"/>
      <c r="F30" s="63">
        <f>Scoring!D16</f>
        <v>0</v>
      </c>
      <c r="G30" s="76">
        <f t="shared" si="0"/>
        <v>0</v>
      </c>
      <c r="H30" s="77">
        <f>Scoring!E16</f>
        <v>0</v>
      </c>
      <c r="I30" s="76">
        <f t="shared" si="1"/>
        <v>0</v>
      </c>
      <c r="J30" s="71"/>
      <c r="K30" s="50"/>
    </row>
    <row r="31" spans="1:11" ht="18.75" customHeight="1">
      <c r="A31" s="70"/>
      <c r="B31" s="74">
        <v>8</v>
      </c>
      <c r="C31" s="99" t="s">
        <v>110</v>
      </c>
      <c r="D31" s="100"/>
      <c r="E31" s="101"/>
      <c r="F31" s="75">
        <f>Scoring!D17</f>
        <v>0</v>
      </c>
      <c r="G31" s="78">
        <f t="shared" si="0"/>
        <v>0</v>
      </c>
      <c r="H31" s="75">
        <f>Scoring!E17</f>
        <v>0</v>
      </c>
      <c r="I31" s="78">
        <f t="shared" si="1"/>
        <v>0</v>
      </c>
      <c r="J31" s="71"/>
      <c r="K31" s="50"/>
    </row>
    <row r="32" spans="1:11" ht="18.75" customHeight="1">
      <c r="A32" s="70"/>
      <c r="B32" s="27"/>
      <c r="C32" s="97"/>
      <c r="D32" s="98"/>
      <c r="E32" s="102"/>
      <c r="F32" s="63">
        <f>Scoring!D18</f>
        <v>0</v>
      </c>
      <c r="G32" s="76">
        <f t="shared" si="0"/>
        <v>0</v>
      </c>
      <c r="H32" s="77">
        <f>Scoring!E18</f>
        <v>0</v>
      </c>
      <c r="I32" s="76">
        <f t="shared" si="1"/>
        <v>0</v>
      </c>
      <c r="J32" s="71"/>
      <c r="K32" s="50"/>
    </row>
    <row r="33" spans="1:10" ht="18.75" customHeight="1">
      <c r="A33" s="70"/>
      <c r="B33" s="74">
        <v>9</v>
      </c>
      <c r="C33" s="99" t="s">
        <v>111</v>
      </c>
      <c r="D33" s="100"/>
      <c r="E33" s="101"/>
      <c r="F33" s="75">
        <f>Scoring!D19</f>
        <v>0</v>
      </c>
      <c r="G33" s="78">
        <f>F33</f>
        <v>0</v>
      </c>
      <c r="H33" s="75">
        <f>Scoring!E19</f>
        <v>0</v>
      </c>
      <c r="I33" s="78">
        <f>H33</f>
        <v>0</v>
      </c>
      <c r="J33" s="71"/>
    </row>
    <row r="34" spans="1:10" ht="18.75" customHeight="1">
      <c r="A34" s="70"/>
      <c r="B34" s="27"/>
      <c r="C34" s="97"/>
      <c r="D34" s="98"/>
      <c r="E34" s="102"/>
      <c r="F34" s="63">
        <f>Scoring!D20</f>
        <v>0</v>
      </c>
      <c r="G34" s="76">
        <f t="shared" ref="G34" si="2">F34</f>
        <v>0</v>
      </c>
      <c r="H34" s="77">
        <f>Scoring!E20</f>
        <v>0</v>
      </c>
      <c r="I34" s="76">
        <f t="shared" ref="I34" si="3">H34</f>
        <v>0</v>
      </c>
      <c r="J34" s="71"/>
    </row>
    <row r="35" spans="1:10" ht="18.75" customHeight="1">
      <c r="A35" s="70"/>
      <c r="B35" s="74">
        <v>10</v>
      </c>
      <c r="C35" s="99" t="s">
        <v>112</v>
      </c>
      <c r="D35" s="100"/>
      <c r="E35" s="101"/>
      <c r="F35" s="75">
        <f>Scoring!D21</f>
        <v>0</v>
      </c>
      <c r="G35" s="78">
        <f>F35</f>
        <v>0</v>
      </c>
      <c r="H35" s="75">
        <f>Scoring!E21</f>
        <v>0</v>
      </c>
      <c r="I35" s="78">
        <f>H35</f>
        <v>0</v>
      </c>
      <c r="J35" s="71"/>
    </row>
    <row r="36" spans="1:10" ht="18.75" customHeight="1">
      <c r="A36" s="70"/>
      <c r="B36" s="27"/>
      <c r="C36" s="97"/>
      <c r="D36" s="98"/>
      <c r="E36" s="98"/>
      <c r="F36" s="63">
        <f>Scoring!D22</f>
        <v>0</v>
      </c>
      <c r="G36" s="76">
        <f t="shared" ref="G36" si="4">F36</f>
        <v>0</v>
      </c>
      <c r="H36" s="77">
        <f>Scoring!E22</f>
        <v>0</v>
      </c>
      <c r="I36" s="76">
        <f t="shared" ref="I36" si="5">H36</f>
        <v>0</v>
      </c>
      <c r="J36" s="71"/>
    </row>
    <row r="37" spans="1:10" ht="18.75" customHeight="1" thickBot="1">
      <c r="A37" s="79"/>
      <c r="B37" s="79"/>
      <c r="C37" s="79"/>
      <c r="D37" s="79"/>
      <c r="E37" s="79"/>
      <c r="F37" s="79"/>
      <c r="G37" s="79"/>
      <c r="H37" s="79"/>
      <c r="I37" s="79"/>
      <c r="J37" s="80"/>
    </row>
    <row r="38" spans="1:10" ht="18.75" customHeight="1" thickTop="1">
      <c r="A38" s="50"/>
      <c r="B38" s="50"/>
      <c r="C38" s="50"/>
      <c r="D38" s="50"/>
      <c r="E38" s="50"/>
      <c r="F38" s="50"/>
      <c r="G38" s="50"/>
      <c r="H38" s="50"/>
      <c r="I38" s="50"/>
      <c r="J38" s="50"/>
    </row>
    <row r="39" spans="1:10" ht="18.75" customHeight="1">
      <c r="A39" s="50"/>
      <c r="B39" s="50"/>
      <c r="C39" s="50"/>
      <c r="D39" s="50"/>
      <c r="E39" s="50"/>
      <c r="F39" s="50"/>
      <c r="G39" s="50"/>
      <c r="H39" s="50"/>
      <c r="I39" s="50"/>
      <c r="J39" s="50"/>
    </row>
    <row r="40" spans="1:10" ht="18.75" customHeight="1">
      <c r="A40" s="50"/>
      <c r="B40" s="50"/>
      <c r="C40" s="50"/>
      <c r="D40" s="50"/>
      <c r="E40" s="50"/>
      <c r="F40" s="50"/>
      <c r="G40" s="50"/>
      <c r="H40" s="50"/>
      <c r="I40" s="50"/>
      <c r="J40" s="50"/>
    </row>
    <row r="41" spans="1:10" ht="14.45">
      <c r="A41" s="50"/>
      <c r="B41" s="50"/>
      <c r="C41" s="50"/>
      <c r="D41" s="50"/>
      <c r="E41" s="50"/>
      <c r="F41" s="50"/>
      <c r="G41" s="50"/>
      <c r="H41" s="50"/>
      <c r="I41" s="50"/>
      <c r="J41" s="50"/>
    </row>
    <row r="42" spans="1:10" ht="14.45">
      <c r="A42" s="50"/>
      <c r="B42" s="50"/>
      <c r="C42" s="50"/>
      <c r="D42" s="50"/>
      <c r="E42" s="50"/>
      <c r="F42" s="50"/>
      <c r="G42" s="50"/>
      <c r="H42" s="50"/>
      <c r="I42" s="50"/>
      <c r="J42" s="50"/>
    </row>
    <row r="43" spans="1:10" ht="14.45">
      <c r="A43" s="50"/>
      <c r="B43" s="50"/>
      <c r="C43" s="50"/>
      <c r="D43" s="50"/>
      <c r="E43" s="50"/>
      <c r="F43" s="50"/>
      <c r="G43" s="50"/>
      <c r="H43" s="50"/>
      <c r="I43" s="50"/>
      <c r="J43" s="50"/>
    </row>
    <row r="44" spans="1:10" ht="14.45">
      <c r="A44" s="50"/>
      <c r="B44" s="50"/>
      <c r="C44" s="50"/>
      <c r="D44" s="50"/>
      <c r="E44" s="50"/>
      <c r="F44" s="50"/>
      <c r="G44" s="50"/>
      <c r="H44" s="50"/>
      <c r="I44" s="50"/>
      <c r="J44" s="50"/>
    </row>
    <row r="45" spans="1:10" ht="14.45">
      <c r="A45" s="50"/>
      <c r="B45" s="50"/>
      <c r="C45" s="50"/>
      <c r="D45" s="50"/>
      <c r="E45" s="50"/>
      <c r="F45" s="50"/>
      <c r="G45" s="50"/>
      <c r="H45" s="50"/>
      <c r="I45" s="50"/>
      <c r="J45" s="50"/>
    </row>
    <row r="46" spans="1:10" ht="14.45">
      <c r="A46" s="50"/>
      <c r="B46" s="50"/>
      <c r="C46" s="50"/>
      <c r="D46" s="50"/>
      <c r="E46" s="50"/>
      <c r="F46" s="50"/>
      <c r="G46" s="50"/>
      <c r="H46" s="50"/>
      <c r="I46" s="50"/>
      <c r="J46" s="50"/>
    </row>
    <row r="47" spans="1:10" ht="14.45">
      <c r="A47" s="50"/>
      <c r="B47" s="50"/>
      <c r="C47" s="50"/>
      <c r="D47" s="50"/>
      <c r="E47" s="50"/>
      <c r="F47" s="50"/>
      <c r="G47" s="50"/>
      <c r="H47" s="50"/>
      <c r="I47" s="50"/>
      <c r="J47" s="50"/>
    </row>
    <row r="48" spans="1:10" ht="15.95" customHeight="1">
      <c r="A48" s="50"/>
      <c r="B48" s="50"/>
      <c r="C48" s="50"/>
      <c r="D48" s="50"/>
      <c r="E48" s="50"/>
      <c r="F48" s="50"/>
      <c r="G48" s="50"/>
      <c r="H48" s="50"/>
      <c r="I48" s="50"/>
      <c r="J48" s="50"/>
    </row>
    <row r="49" spans="3:5" ht="14.45">
      <c r="C49" s="50"/>
      <c r="D49" s="50"/>
      <c r="E49" s="50"/>
    </row>
    <row r="50" spans="3:5" ht="14.45">
      <c r="C50" s="50"/>
      <c r="D50" s="50"/>
      <c r="E50" s="50"/>
    </row>
    <row r="51" spans="3:5" ht="14.45">
      <c r="C51" s="81"/>
      <c r="D51" s="81"/>
      <c r="E51" s="81"/>
    </row>
    <row r="52" spans="3:5" ht="14.45">
      <c r="C52" s="81"/>
      <c r="D52" s="81"/>
      <c r="E52" s="81"/>
    </row>
    <row r="53" spans="3:5" ht="14.45">
      <c r="C53" s="81"/>
      <c r="D53" s="81"/>
      <c r="E53" s="81"/>
    </row>
    <row r="54" spans="3:5" ht="14.45">
      <c r="C54" s="81"/>
      <c r="D54" s="81"/>
      <c r="E54" s="81"/>
    </row>
    <row r="55" spans="3:5" ht="14.45">
      <c r="C55" s="81"/>
      <c r="D55" s="81"/>
      <c r="E55" s="81"/>
    </row>
    <row r="56" spans="3:5" ht="15" customHeight="1">
      <c r="C56" s="81"/>
      <c r="D56" s="81"/>
      <c r="E56" s="81"/>
    </row>
    <row r="57" spans="3:5" ht="15" customHeight="1">
      <c r="C57" s="81"/>
      <c r="D57" s="81"/>
      <c r="E57" s="81"/>
    </row>
    <row r="58" spans="3:5" ht="15" customHeight="1">
      <c r="C58" s="81"/>
      <c r="D58" s="81"/>
      <c r="E58" s="81"/>
    </row>
    <row r="59" spans="3:5" ht="15" customHeight="1">
      <c r="C59" s="81"/>
      <c r="D59" s="81"/>
      <c r="E59" s="81"/>
    </row>
    <row r="60" spans="3:5" ht="15" customHeight="1">
      <c r="C60" s="81"/>
      <c r="D60" s="81"/>
      <c r="E60" s="81"/>
    </row>
    <row r="61" spans="3:5" ht="15" customHeight="1">
      <c r="C61" s="81"/>
      <c r="D61" s="81"/>
      <c r="E61" s="81"/>
    </row>
    <row r="62" spans="3:5" ht="15" customHeight="1">
      <c r="C62" s="81"/>
      <c r="D62" s="81"/>
      <c r="E62" s="81"/>
    </row>
    <row r="63" spans="3:5" ht="15" customHeight="1">
      <c r="C63" s="81"/>
      <c r="D63" s="81"/>
      <c r="E63" s="81"/>
    </row>
  </sheetData>
  <mergeCells count="30">
    <mergeCell ref="F15:G15"/>
    <mergeCell ref="H15:I15"/>
    <mergeCell ref="C26:E26"/>
    <mergeCell ref="C33:E33"/>
    <mergeCell ref="C27:E27"/>
    <mergeCell ref="C28:E28"/>
    <mergeCell ref="B16:E16"/>
    <mergeCell ref="B2:I2"/>
    <mergeCell ref="C36:E36"/>
    <mergeCell ref="C29:E29"/>
    <mergeCell ref="C30:E30"/>
    <mergeCell ref="C31:E31"/>
    <mergeCell ref="C32:E32"/>
    <mergeCell ref="C35:E35"/>
    <mergeCell ref="C25:E25"/>
    <mergeCell ref="C17:E17"/>
    <mergeCell ref="C18:E18"/>
    <mergeCell ref="C34:E34"/>
    <mergeCell ref="C19:E19"/>
    <mergeCell ref="C20:E20"/>
    <mergeCell ref="C21:E21"/>
    <mergeCell ref="C22:E22"/>
    <mergeCell ref="C23:E23"/>
    <mergeCell ref="B10:C10"/>
    <mergeCell ref="B11:C11"/>
    <mergeCell ref="B4:I4"/>
    <mergeCell ref="B6:C6"/>
    <mergeCell ref="B7:C7"/>
    <mergeCell ref="B8:C8"/>
    <mergeCell ref="B9:C9"/>
  </mergeCells>
  <conditionalFormatting sqref="G16">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I16">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17:I36">
    <cfRule type="dataBar" priority="147">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7:G36">
    <cfRule type="dataBar" priority="148">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7" xr:uid="{FBB94B97-64C1-493D-B4C0-7292A9C9C578}">
      <formula1>"Development, Construction, O&amp;M, Decommissioning, N/A"</formula1>
    </dataValidation>
    <dataValidation type="list" allowBlank="1" showInputMessage="1" showErrorMessage="1" sqref="D6" xr:uid="{1C2C3470-D558-4651-BE24-FC45E0D2B667}">
      <formula1>"management/ organisational, site, others, N/A"</formula1>
    </dataValidation>
    <dataValidation type="list" allowBlank="1" showInputMessage="1" showErrorMessage="1" sqref="D8" xr:uid="{966C2F04-A95B-48F7-9833-33E146C6536C}">
      <formula1>"Jurisdiction,Denmark,France,Germany,Sweden,Taiwan,The Netherlands,UK,United States"</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6 H18 H33:H34 H17 H35:H36 H19:H32"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4</xdr:col>
                    <xdr:colOff>12700</xdr:colOff>
                    <xdr:row>13</xdr:row>
                    <xdr:rowOff>215900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G16</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I16</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I17:I36</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G17:G36</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16"/>
  <sheetViews>
    <sheetView workbookViewId="0">
      <selection activeCell="C17" sqref="C17"/>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2" t="s">
        <v>113</v>
      </c>
      <c r="B1" s="153"/>
      <c r="C1" s="17"/>
      <c r="D1" s="17"/>
      <c r="E1" s="16"/>
      <c r="F1" s="16"/>
      <c r="G1" s="18"/>
    </row>
    <row r="2" spans="1:7">
      <c r="A2" s="19" t="s">
        <v>114</v>
      </c>
      <c r="B2" s="20" t="s">
        <v>115</v>
      </c>
      <c r="C2" s="19" t="s">
        <v>116</v>
      </c>
      <c r="D2" s="19" t="s">
        <v>117</v>
      </c>
      <c r="E2" s="19" t="s">
        <v>118</v>
      </c>
      <c r="F2" s="19" t="s">
        <v>119</v>
      </c>
      <c r="G2" s="19" t="s">
        <v>120</v>
      </c>
    </row>
    <row r="3" spans="1:7">
      <c r="A3" s="21">
        <v>1</v>
      </c>
      <c r="B3" s="154" t="s">
        <v>121</v>
      </c>
      <c r="C3" s="154"/>
      <c r="D3" s="154"/>
      <c r="E3" s="154"/>
      <c r="F3" s="154"/>
      <c r="G3" s="154"/>
    </row>
    <row r="4" spans="1:7" ht="31.5">
      <c r="A4" s="22">
        <v>1.4</v>
      </c>
      <c r="B4" s="23" t="s">
        <v>122</v>
      </c>
      <c r="C4" s="64" t="s">
        <v>123</v>
      </c>
      <c r="D4" s="24"/>
      <c r="E4" s="23"/>
      <c r="F4" s="23"/>
      <c r="G4" s="23"/>
    </row>
    <row r="5" spans="1:7" ht="21">
      <c r="A5" s="58" t="s">
        <v>124</v>
      </c>
      <c r="B5" s="59" t="s">
        <v>125</v>
      </c>
      <c r="C5" s="64" t="s">
        <v>123</v>
      </c>
      <c r="D5" s="60"/>
      <c r="E5" s="61"/>
      <c r="F5" s="61"/>
      <c r="G5" s="61"/>
    </row>
    <row r="16" spans="1:7" ht="15" customHeight="1"/>
  </sheetData>
  <mergeCells count="2">
    <mergeCell ref="A1:B1"/>
    <mergeCell ref="B3:G3"/>
  </mergeCells>
  <conditionalFormatting sqref="C4:C5">
    <cfRule type="expression" dxfId="43" priority="29">
      <formula>IF(C4="Partial",1,0)</formula>
    </cfRule>
    <cfRule type="expression" dxfId="42" priority="30">
      <formula>IF(C4="No",1,0)</formula>
    </cfRule>
    <cfRule type="expression" dxfId="41" priority="31">
      <formula>IF(C4="Not Assessed",1,0)</formula>
    </cfRule>
    <cfRule type="expression" dxfId="40" priority="32">
      <formula>IF(C4="Yes",1,0)</formula>
    </cfRule>
  </conditionalFormatting>
  <dataValidations count="1">
    <dataValidation type="list" showInputMessage="1" showErrorMessage="1" sqref="C4:C5" xr:uid="{E1EDF8EE-5C5B-4249-BCA8-3DDB6563FF1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C9510-B74E-453A-8A3D-83232E14A54A}">
  <sheetPr codeName="Sheet13">
    <tabColor rgb="FF00B0F0"/>
    <pageSetUpPr fitToPage="1"/>
  </sheetPr>
  <dimension ref="A1:G28"/>
  <sheetViews>
    <sheetView workbookViewId="0">
      <selection activeCell="C15" sqref="C15"/>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2" t="s">
        <v>113</v>
      </c>
      <c r="B1" s="153"/>
      <c r="C1" s="17"/>
      <c r="D1" s="17"/>
      <c r="E1" s="16"/>
      <c r="F1" s="16"/>
      <c r="G1" s="18"/>
    </row>
    <row r="2" spans="1:7">
      <c r="A2" s="19" t="s">
        <v>114</v>
      </c>
      <c r="B2" s="20" t="s">
        <v>115</v>
      </c>
      <c r="C2" s="19" t="s">
        <v>116</v>
      </c>
      <c r="D2" s="19" t="s">
        <v>117</v>
      </c>
      <c r="E2" s="19" t="s">
        <v>118</v>
      </c>
      <c r="F2" s="19" t="s">
        <v>119</v>
      </c>
      <c r="G2" s="19" t="s">
        <v>120</v>
      </c>
    </row>
    <row r="3" spans="1:7">
      <c r="A3" s="21">
        <v>2</v>
      </c>
      <c r="B3" s="154" t="s">
        <v>104</v>
      </c>
      <c r="C3" s="154"/>
      <c r="D3" s="154"/>
      <c r="E3" s="154"/>
      <c r="F3" s="154"/>
      <c r="G3" s="154"/>
    </row>
    <row r="4" spans="1:7" ht="31.5">
      <c r="A4" s="22" t="s">
        <v>126</v>
      </c>
      <c r="B4" s="23" t="s">
        <v>127</v>
      </c>
      <c r="C4" s="64" t="s">
        <v>123</v>
      </c>
      <c r="D4" s="24"/>
      <c r="E4" s="23"/>
      <c r="F4" s="23"/>
      <c r="G4" s="23"/>
    </row>
    <row r="5" spans="1:7" ht="21">
      <c r="A5" s="52" t="s">
        <v>126</v>
      </c>
      <c r="B5" s="56" t="s">
        <v>128</v>
      </c>
      <c r="C5" s="64" t="s">
        <v>123</v>
      </c>
      <c r="D5" s="57"/>
      <c r="E5" s="53"/>
      <c r="F5" s="53"/>
      <c r="G5" s="53"/>
    </row>
    <row r="6" spans="1:7" ht="21">
      <c r="A6" s="52" t="s">
        <v>126</v>
      </c>
      <c r="B6" s="56" t="s">
        <v>129</v>
      </c>
      <c r="C6" s="64" t="s">
        <v>123</v>
      </c>
      <c r="D6" s="57"/>
      <c r="E6" s="53"/>
      <c r="F6" s="53"/>
      <c r="G6" s="53"/>
    </row>
    <row r="7" spans="1:7" ht="21">
      <c r="A7" s="52" t="s">
        <v>130</v>
      </c>
      <c r="B7" s="56" t="s">
        <v>131</v>
      </c>
      <c r="C7" s="64" t="s">
        <v>123</v>
      </c>
      <c r="D7" s="57"/>
      <c r="E7" s="53"/>
      <c r="F7" s="53"/>
      <c r="G7" s="53"/>
    </row>
    <row r="8" spans="1:7" ht="31.5">
      <c r="A8" s="52" t="s">
        <v>130</v>
      </c>
      <c r="B8" s="56" t="s">
        <v>132</v>
      </c>
      <c r="C8" s="64" t="s">
        <v>123</v>
      </c>
      <c r="D8" s="57"/>
      <c r="E8" s="53"/>
      <c r="F8" s="53"/>
      <c r="G8" s="53"/>
    </row>
    <row r="9" spans="1:7" ht="31.5">
      <c r="A9" s="52" t="s">
        <v>133</v>
      </c>
      <c r="B9" s="56" t="s">
        <v>134</v>
      </c>
      <c r="C9" s="64" t="s">
        <v>123</v>
      </c>
      <c r="D9" s="57"/>
      <c r="E9" s="53"/>
      <c r="F9" s="53"/>
      <c r="G9" s="53"/>
    </row>
    <row r="10" spans="1:7" ht="21">
      <c r="A10" s="52" t="s">
        <v>135</v>
      </c>
      <c r="B10" s="56" t="s">
        <v>136</v>
      </c>
      <c r="C10" s="64" t="s">
        <v>123</v>
      </c>
      <c r="D10" s="57"/>
      <c r="E10" s="53"/>
      <c r="F10" s="53"/>
      <c r="G10" s="53"/>
    </row>
    <row r="11" spans="1:7">
      <c r="A11" s="52">
        <v>2.2000000000000002</v>
      </c>
      <c r="B11" s="56" t="s">
        <v>137</v>
      </c>
      <c r="C11" s="64" t="s">
        <v>123</v>
      </c>
      <c r="D11" s="57"/>
      <c r="E11" s="53"/>
      <c r="F11" s="53"/>
      <c r="G11" s="53"/>
    </row>
    <row r="12" spans="1:7" ht="21">
      <c r="A12" s="52" t="s">
        <v>138</v>
      </c>
      <c r="B12" s="56" t="s">
        <v>139</v>
      </c>
      <c r="C12" s="64" t="s">
        <v>123</v>
      </c>
      <c r="D12" s="57"/>
      <c r="E12" s="53"/>
      <c r="F12" s="53"/>
      <c r="G12" s="53"/>
    </row>
    <row r="13" spans="1:7" ht="21">
      <c r="A13" s="52" t="s">
        <v>138</v>
      </c>
      <c r="B13" s="56" t="s">
        <v>140</v>
      </c>
      <c r="C13" s="64" t="s">
        <v>123</v>
      </c>
      <c r="D13" s="57"/>
      <c r="E13" s="53"/>
      <c r="F13" s="53"/>
      <c r="G13" s="53"/>
    </row>
    <row r="14" spans="1:7" ht="31.5">
      <c r="A14" s="52" t="s">
        <v>138</v>
      </c>
      <c r="B14" s="56" t="s">
        <v>141</v>
      </c>
      <c r="C14" s="64" t="s">
        <v>123</v>
      </c>
      <c r="D14" s="57"/>
      <c r="E14" s="53"/>
      <c r="F14" s="53"/>
      <c r="G14" s="53"/>
    </row>
    <row r="15" spans="1:7" ht="21">
      <c r="A15" s="22" t="s">
        <v>138</v>
      </c>
      <c r="B15" s="86" t="s">
        <v>142</v>
      </c>
      <c r="C15" s="64" t="s">
        <v>123</v>
      </c>
      <c r="D15" s="60"/>
      <c r="E15" s="61"/>
      <c r="F15" s="61"/>
      <c r="G15" s="61"/>
    </row>
    <row r="26" spans="2:2">
      <c r="B26" s="50" t="s">
        <v>143</v>
      </c>
    </row>
    <row r="28" spans="2:2" ht="15" customHeight="1"/>
  </sheetData>
  <mergeCells count="2">
    <mergeCell ref="A1:B1"/>
    <mergeCell ref="B3:G3"/>
  </mergeCells>
  <phoneticPr fontId="2" type="noConversion"/>
  <conditionalFormatting sqref="C4:C15">
    <cfRule type="expression" dxfId="39" priority="1">
      <formula>IF(C4="Partial",1,0)</formula>
    </cfRule>
    <cfRule type="expression" dxfId="38" priority="2">
      <formula>IF(C4="No",1,0)</formula>
    </cfRule>
    <cfRule type="expression" dxfId="37" priority="3">
      <formula>IF(C4="Not Assessed",1,0)</formula>
    </cfRule>
    <cfRule type="expression" dxfId="36" priority="4">
      <formula>IF(C4="Yes",1,0)</formula>
    </cfRule>
  </conditionalFormatting>
  <dataValidations count="1">
    <dataValidation type="list" showInputMessage="1" showErrorMessage="1" sqref="C4:C15" xr:uid="{90ADB2FC-6255-4C79-9EE9-0F81902A25E2}">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A170E-751F-4DB8-BDCA-B20DC6C61795}">
  <sheetPr codeName="Sheet14">
    <tabColor rgb="FF00B0F0"/>
    <pageSetUpPr fitToPage="1"/>
  </sheetPr>
  <dimension ref="A1:G28"/>
  <sheetViews>
    <sheetView workbookViewId="0">
      <selection activeCell="B18" sqref="B18"/>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2" t="s">
        <v>113</v>
      </c>
      <c r="B1" s="153"/>
      <c r="C1" s="17"/>
      <c r="D1" s="17"/>
      <c r="E1" s="16"/>
      <c r="F1" s="16"/>
      <c r="G1" s="18"/>
    </row>
    <row r="2" spans="1:7">
      <c r="A2" s="19" t="s">
        <v>114</v>
      </c>
      <c r="B2" s="20" t="s">
        <v>115</v>
      </c>
      <c r="C2" s="19" t="s">
        <v>116</v>
      </c>
      <c r="D2" s="19" t="s">
        <v>117</v>
      </c>
      <c r="E2" s="19" t="s">
        <v>118</v>
      </c>
      <c r="F2" s="19" t="s">
        <v>119</v>
      </c>
      <c r="G2" s="19" t="s">
        <v>120</v>
      </c>
    </row>
    <row r="3" spans="1:7">
      <c r="A3" s="21">
        <v>3</v>
      </c>
      <c r="B3" s="154" t="s">
        <v>105</v>
      </c>
      <c r="C3" s="154"/>
      <c r="D3" s="154"/>
      <c r="E3" s="154"/>
      <c r="F3" s="154"/>
      <c r="G3" s="154"/>
    </row>
    <row r="4" spans="1:7" ht="21">
      <c r="A4" s="22">
        <v>3</v>
      </c>
      <c r="B4" s="23" t="s">
        <v>144</v>
      </c>
      <c r="C4" s="64" t="s">
        <v>123</v>
      </c>
      <c r="D4" s="24"/>
      <c r="E4" s="23"/>
      <c r="F4" s="23"/>
      <c r="G4" s="23"/>
    </row>
    <row r="5" spans="1:7">
      <c r="A5" s="22">
        <v>3.1</v>
      </c>
      <c r="B5" s="23" t="s">
        <v>145</v>
      </c>
      <c r="C5" s="64" t="s">
        <v>123</v>
      </c>
      <c r="D5" s="24"/>
      <c r="E5" s="23"/>
      <c r="F5" s="23"/>
      <c r="G5" s="23"/>
    </row>
    <row r="6" spans="1:7" ht="31.5">
      <c r="A6" s="22">
        <v>3.1</v>
      </c>
      <c r="B6" s="23" t="s">
        <v>146</v>
      </c>
      <c r="C6" s="64" t="s">
        <v>123</v>
      </c>
      <c r="D6" s="24"/>
      <c r="E6" s="23"/>
      <c r="F6" s="23"/>
      <c r="G6" s="23"/>
    </row>
    <row r="7" spans="1:7" ht="21">
      <c r="A7" s="22">
        <v>3.1</v>
      </c>
      <c r="B7" s="23" t="s">
        <v>147</v>
      </c>
      <c r="C7" s="64" t="s">
        <v>123</v>
      </c>
      <c r="D7" s="24"/>
      <c r="E7" s="23"/>
      <c r="F7" s="23"/>
      <c r="G7" s="23"/>
    </row>
    <row r="8" spans="1:7" ht="21">
      <c r="A8" s="22" t="s">
        <v>148</v>
      </c>
      <c r="B8" s="23" t="s">
        <v>149</v>
      </c>
      <c r="C8" s="64" t="s">
        <v>123</v>
      </c>
      <c r="D8" s="24"/>
      <c r="E8" s="23"/>
      <c r="F8" s="23"/>
      <c r="G8" s="23"/>
    </row>
    <row r="9" spans="1:7" ht="21">
      <c r="A9" s="22">
        <v>3.2</v>
      </c>
      <c r="B9" s="23" t="s">
        <v>150</v>
      </c>
      <c r="C9" s="64" t="s">
        <v>123</v>
      </c>
      <c r="D9" s="24"/>
      <c r="E9" s="23"/>
      <c r="F9" s="23"/>
      <c r="G9" s="23"/>
    </row>
    <row r="10" spans="1:7">
      <c r="A10" s="22">
        <v>3.3</v>
      </c>
      <c r="B10" s="23" t="s">
        <v>151</v>
      </c>
      <c r="C10" s="64" t="s">
        <v>123</v>
      </c>
      <c r="D10" s="24"/>
      <c r="E10" s="23"/>
      <c r="F10" s="23"/>
      <c r="G10" s="23"/>
    </row>
    <row r="11" spans="1:7">
      <c r="A11" s="22">
        <v>3.4</v>
      </c>
      <c r="B11" s="23" t="s">
        <v>152</v>
      </c>
      <c r="C11" s="64" t="s">
        <v>123</v>
      </c>
      <c r="D11" s="24"/>
      <c r="E11" s="23"/>
      <c r="F11" s="23"/>
      <c r="G11" s="23"/>
    </row>
    <row r="12" spans="1:7" ht="15" customHeight="1">
      <c r="A12" s="22">
        <v>3.5</v>
      </c>
      <c r="B12" s="23" t="s">
        <v>153</v>
      </c>
      <c r="C12" s="64" t="s">
        <v>123</v>
      </c>
      <c r="D12" s="24"/>
      <c r="E12" s="23"/>
      <c r="F12" s="23"/>
      <c r="G12" s="23"/>
    </row>
    <row r="28" ht="15" customHeight="1"/>
  </sheetData>
  <mergeCells count="2">
    <mergeCell ref="A1:B1"/>
    <mergeCell ref="B3:G3"/>
  </mergeCells>
  <conditionalFormatting sqref="C4:C12">
    <cfRule type="expression" dxfId="35" priority="1">
      <formula>IF(C4="Partial",1,0)</formula>
    </cfRule>
    <cfRule type="expression" dxfId="34" priority="2">
      <formula>IF(C4="No",1,0)</formula>
    </cfRule>
    <cfRule type="expression" dxfId="33" priority="3">
      <formula>IF(C4="Not Assessed",1,0)</formula>
    </cfRule>
    <cfRule type="expression" dxfId="32" priority="4">
      <formula>IF(C4="Yes",1,0)</formula>
    </cfRule>
  </conditionalFormatting>
  <dataValidations count="1">
    <dataValidation type="list" showInputMessage="1" showErrorMessage="1" sqref="C4:C12" xr:uid="{4B621A08-67D3-4776-9836-889CB25536AB}">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68FB9-CF3F-4921-B732-7217D54562B1}">
  <sheetPr codeName="Sheet15">
    <tabColor rgb="FF00B0F0"/>
    <pageSetUpPr fitToPage="1"/>
  </sheetPr>
  <dimension ref="A1:G45"/>
  <sheetViews>
    <sheetView topLeftCell="A37" workbookViewId="0">
      <selection activeCell="C45" sqref="C45"/>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2" t="s">
        <v>113</v>
      </c>
      <c r="B1" s="153"/>
      <c r="C1" s="17"/>
      <c r="D1" s="17"/>
      <c r="E1" s="16"/>
      <c r="F1" s="16"/>
      <c r="G1" s="18"/>
    </row>
    <row r="2" spans="1:7">
      <c r="A2" s="19" t="s">
        <v>114</v>
      </c>
      <c r="B2" s="20" t="s">
        <v>115</v>
      </c>
      <c r="C2" s="19" t="s">
        <v>116</v>
      </c>
      <c r="D2" s="19" t="s">
        <v>117</v>
      </c>
      <c r="E2" s="19" t="s">
        <v>118</v>
      </c>
      <c r="F2" s="19" t="s">
        <v>119</v>
      </c>
      <c r="G2" s="19" t="s">
        <v>120</v>
      </c>
    </row>
    <row r="3" spans="1:7">
      <c r="A3" s="21">
        <v>4</v>
      </c>
      <c r="B3" s="154" t="s">
        <v>106</v>
      </c>
      <c r="C3" s="154"/>
      <c r="D3" s="154"/>
      <c r="E3" s="154"/>
      <c r="F3" s="154"/>
      <c r="G3" s="154"/>
    </row>
    <row r="4" spans="1:7">
      <c r="A4" s="22">
        <v>4</v>
      </c>
      <c r="B4" s="23" t="s">
        <v>154</v>
      </c>
      <c r="C4" s="64" t="s">
        <v>123</v>
      </c>
      <c r="D4" s="24"/>
      <c r="E4" s="23"/>
      <c r="F4" s="23"/>
      <c r="G4" s="23"/>
    </row>
    <row r="5" spans="1:7" ht="31.5">
      <c r="A5" s="22" t="s">
        <v>155</v>
      </c>
      <c r="B5" s="23" t="s">
        <v>156</v>
      </c>
      <c r="C5" s="64" t="s">
        <v>123</v>
      </c>
      <c r="D5" s="24"/>
      <c r="E5" s="23"/>
      <c r="F5" s="23"/>
      <c r="G5" s="23"/>
    </row>
    <row r="6" spans="1:7" ht="21">
      <c r="A6" s="22" t="s">
        <v>155</v>
      </c>
      <c r="B6" s="23" t="s">
        <v>157</v>
      </c>
      <c r="C6" s="64" t="s">
        <v>123</v>
      </c>
      <c r="D6" s="24"/>
      <c r="E6" s="23"/>
      <c r="F6" s="23"/>
      <c r="G6" s="23"/>
    </row>
    <row r="7" spans="1:7" ht="21">
      <c r="A7" s="22" t="s">
        <v>155</v>
      </c>
      <c r="B7" s="23" t="s">
        <v>158</v>
      </c>
      <c r="C7" s="64" t="s">
        <v>123</v>
      </c>
      <c r="D7" s="24"/>
      <c r="E7" s="23"/>
      <c r="F7" s="23"/>
      <c r="G7" s="23"/>
    </row>
    <row r="8" spans="1:7" ht="42">
      <c r="A8" s="22" t="s">
        <v>159</v>
      </c>
      <c r="B8" s="23" t="s">
        <v>160</v>
      </c>
      <c r="C8" s="64" t="s">
        <v>123</v>
      </c>
      <c r="D8" s="24"/>
      <c r="E8" s="23"/>
      <c r="F8" s="23"/>
      <c r="G8" s="23"/>
    </row>
    <row r="9" spans="1:7" ht="21">
      <c r="A9" s="22" t="s">
        <v>159</v>
      </c>
      <c r="B9" s="23" t="s">
        <v>161</v>
      </c>
      <c r="C9" s="64" t="s">
        <v>123</v>
      </c>
      <c r="D9" s="24"/>
      <c r="E9" s="23"/>
      <c r="F9" s="23"/>
      <c r="G9" s="23"/>
    </row>
    <row r="10" spans="1:7" ht="21">
      <c r="A10" s="22" t="s">
        <v>159</v>
      </c>
      <c r="B10" s="23" t="s">
        <v>162</v>
      </c>
      <c r="C10" s="64" t="s">
        <v>123</v>
      </c>
      <c r="D10" s="24"/>
      <c r="E10" s="23"/>
      <c r="F10" s="23"/>
      <c r="G10" s="23"/>
    </row>
    <row r="11" spans="1:7" ht="21">
      <c r="A11" s="22">
        <v>4.2</v>
      </c>
      <c r="B11" s="23" t="s">
        <v>163</v>
      </c>
      <c r="C11" s="64" t="s">
        <v>123</v>
      </c>
      <c r="D11" s="24"/>
      <c r="E11" s="23"/>
      <c r="F11" s="23"/>
      <c r="G11" s="23"/>
    </row>
    <row r="12" spans="1:7" ht="21">
      <c r="A12" s="22">
        <v>4.2</v>
      </c>
      <c r="B12" s="23" t="s">
        <v>164</v>
      </c>
      <c r="C12" s="64" t="s">
        <v>123</v>
      </c>
      <c r="D12" s="24"/>
      <c r="E12" s="23"/>
      <c r="F12" s="23"/>
      <c r="G12" s="23"/>
    </row>
    <row r="13" spans="1:7" ht="21">
      <c r="A13" s="22" t="s">
        <v>165</v>
      </c>
      <c r="B13" s="23" t="s">
        <v>166</v>
      </c>
      <c r="C13" s="64" t="s">
        <v>123</v>
      </c>
      <c r="D13" s="24"/>
      <c r="E13" s="23"/>
      <c r="F13" s="23"/>
      <c r="G13" s="23"/>
    </row>
    <row r="14" spans="1:7" ht="21">
      <c r="A14" s="22" t="s">
        <v>165</v>
      </c>
      <c r="B14" s="23" t="s">
        <v>167</v>
      </c>
      <c r="C14" s="64" t="s">
        <v>123</v>
      </c>
      <c r="D14" s="24"/>
      <c r="E14" s="23"/>
      <c r="F14" s="23"/>
      <c r="G14" s="23"/>
    </row>
    <row r="15" spans="1:7" ht="31.5">
      <c r="A15" s="22" t="s">
        <v>168</v>
      </c>
      <c r="B15" s="23" t="s">
        <v>169</v>
      </c>
      <c r="C15" s="64" t="s">
        <v>123</v>
      </c>
      <c r="D15" s="24"/>
      <c r="E15" s="23"/>
      <c r="F15" s="23"/>
      <c r="G15" s="23"/>
    </row>
    <row r="16" spans="1:7" ht="21">
      <c r="A16" s="22" t="s">
        <v>170</v>
      </c>
      <c r="B16" s="23" t="s">
        <v>171</v>
      </c>
      <c r="C16" s="64" t="s">
        <v>123</v>
      </c>
      <c r="D16" s="24"/>
      <c r="E16" s="23"/>
      <c r="F16" s="23"/>
      <c r="G16" s="23"/>
    </row>
    <row r="17" spans="1:7" ht="31.5">
      <c r="A17" s="22" t="s">
        <v>172</v>
      </c>
      <c r="B17" s="23" t="s">
        <v>173</v>
      </c>
      <c r="C17" s="64" t="s">
        <v>123</v>
      </c>
      <c r="D17" s="24"/>
      <c r="E17" s="23"/>
      <c r="F17" s="23"/>
      <c r="G17" s="23"/>
    </row>
    <row r="18" spans="1:7" ht="21">
      <c r="A18" s="22" t="s">
        <v>174</v>
      </c>
      <c r="B18" s="23" t="s">
        <v>175</v>
      </c>
      <c r="C18" s="64" t="s">
        <v>123</v>
      </c>
      <c r="D18" s="24"/>
      <c r="E18" s="23"/>
      <c r="F18" s="23"/>
      <c r="G18" s="23"/>
    </row>
    <row r="19" spans="1:7" ht="21">
      <c r="A19" s="22" t="s">
        <v>176</v>
      </c>
      <c r="B19" s="23" t="s">
        <v>177</v>
      </c>
      <c r="C19" s="64" t="s">
        <v>123</v>
      </c>
      <c r="D19" s="24"/>
      <c r="E19" s="23"/>
      <c r="F19" s="23"/>
      <c r="G19" s="23"/>
    </row>
    <row r="20" spans="1:7" ht="31.5">
      <c r="A20" s="22">
        <v>4.3</v>
      </c>
      <c r="B20" s="23" t="s">
        <v>178</v>
      </c>
      <c r="C20" s="64" t="s">
        <v>123</v>
      </c>
      <c r="D20" s="24"/>
      <c r="E20" s="23"/>
      <c r="F20" s="23"/>
      <c r="G20" s="23"/>
    </row>
    <row r="21" spans="1:7" ht="31.5">
      <c r="A21" s="22">
        <v>4.3</v>
      </c>
      <c r="B21" s="23" t="s">
        <v>179</v>
      </c>
      <c r="C21" s="64" t="s">
        <v>123</v>
      </c>
      <c r="D21" s="24"/>
      <c r="E21" s="23"/>
      <c r="F21" s="23"/>
      <c r="G21" s="23"/>
    </row>
    <row r="22" spans="1:7" ht="21">
      <c r="A22" s="22">
        <v>4.4000000000000004</v>
      </c>
      <c r="B22" s="23" t="s">
        <v>180</v>
      </c>
      <c r="C22" s="64" t="s">
        <v>123</v>
      </c>
      <c r="D22" s="24"/>
      <c r="E22" s="23"/>
      <c r="F22" s="23"/>
      <c r="G22" s="23"/>
    </row>
    <row r="23" spans="1:7" ht="21">
      <c r="A23" s="22">
        <v>4.4000000000000004</v>
      </c>
      <c r="B23" s="23" t="s">
        <v>181</v>
      </c>
      <c r="C23" s="64" t="s">
        <v>123</v>
      </c>
      <c r="D23" s="24"/>
      <c r="E23" s="23"/>
      <c r="F23" s="23"/>
      <c r="G23" s="23"/>
    </row>
    <row r="24" spans="1:7" ht="31.5">
      <c r="A24" s="22" t="s">
        <v>182</v>
      </c>
      <c r="B24" s="23" t="s">
        <v>183</v>
      </c>
      <c r="C24" s="64" t="s">
        <v>123</v>
      </c>
      <c r="D24" s="24"/>
      <c r="E24" s="23"/>
      <c r="F24" s="23"/>
      <c r="G24" s="23"/>
    </row>
    <row r="25" spans="1:7" ht="21">
      <c r="A25" s="22" t="s">
        <v>184</v>
      </c>
      <c r="B25" s="23" t="s">
        <v>185</v>
      </c>
      <c r="C25" s="64" t="s">
        <v>123</v>
      </c>
      <c r="D25" s="24"/>
      <c r="E25" s="23"/>
      <c r="F25" s="23"/>
      <c r="G25" s="23"/>
    </row>
    <row r="26" spans="1:7" ht="21">
      <c r="A26" s="22" t="s">
        <v>184</v>
      </c>
      <c r="B26" s="23" t="s">
        <v>186</v>
      </c>
      <c r="C26" s="64" t="s">
        <v>123</v>
      </c>
      <c r="D26" s="24"/>
      <c r="E26" s="23"/>
      <c r="F26" s="23"/>
      <c r="G26" s="23"/>
    </row>
    <row r="27" spans="1:7" ht="21">
      <c r="A27" s="22" t="s">
        <v>184</v>
      </c>
      <c r="B27" s="23" t="s">
        <v>187</v>
      </c>
      <c r="C27" s="64" t="s">
        <v>123</v>
      </c>
      <c r="D27" s="24"/>
      <c r="E27" s="23"/>
      <c r="F27" s="23"/>
      <c r="G27" s="23"/>
    </row>
    <row r="28" spans="1:7" ht="31.5">
      <c r="A28" s="22" t="s">
        <v>188</v>
      </c>
      <c r="B28" s="23" t="s">
        <v>189</v>
      </c>
      <c r="C28" s="64" t="s">
        <v>123</v>
      </c>
      <c r="D28" s="24"/>
      <c r="E28" s="23"/>
      <c r="F28" s="23"/>
      <c r="G28" s="23"/>
    </row>
    <row r="29" spans="1:7" ht="21">
      <c r="A29" s="22" t="s">
        <v>190</v>
      </c>
      <c r="B29" s="23" t="s">
        <v>191</v>
      </c>
      <c r="C29" s="64" t="s">
        <v>123</v>
      </c>
      <c r="D29" s="24"/>
      <c r="E29" s="23"/>
      <c r="F29" s="23"/>
      <c r="G29" s="23"/>
    </row>
    <row r="30" spans="1:7" ht="21">
      <c r="A30" s="22" t="s">
        <v>190</v>
      </c>
      <c r="B30" s="23" t="s">
        <v>192</v>
      </c>
      <c r="C30" s="64" t="s">
        <v>123</v>
      </c>
      <c r="D30" s="24"/>
      <c r="E30" s="23"/>
      <c r="F30" s="23"/>
      <c r="G30" s="23"/>
    </row>
    <row r="31" spans="1:7" ht="42">
      <c r="A31" s="22" t="s">
        <v>190</v>
      </c>
      <c r="B31" s="23" t="s">
        <v>193</v>
      </c>
      <c r="C31" s="64" t="s">
        <v>123</v>
      </c>
      <c r="D31" s="24"/>
      <c r="E31" s="23"/>
      <c r="F31" s="23"/>
      <c r="G31" s="23"/>
    </row>
    <row r="32" spans="1:7" ht="21">
      <c r="A32" s="22" t="s">
        <v>190</v>
      </c>
      <c r="B32" s="23" t="s">
        <v>194</v>
      </c>
      <c r="C32" s="64" t="s">
        <v>123</v>
      </c>
      <c r="D32" s="24"/>
      <c r="E32" s="23"/>
      <c r="F32" s="23"/>
      <c r="G32" s="23"/>
    </row>
    <row r="33" spans="1:7" ht="21">
      <c r="A33" s="22" t="s">
        <v>195</v>
      </c>
      <c r="B33" s="23" t="s">
        <v>196</v>
      </c>
      <c r="C33" s="64" t="s">
        <v>123</v>
      </c>
      <c r="D33" s="24"/>
      <c r="E33" s="23"/>
      <c r="F33" s="23"/>
      <c r="G33" s="23"/>
    </row>
    <row r="34" spans="1:7" ht="63">
      <c r="A34" s="22" t="s">
        <v>197</v>
      </c>
      <c r="B34" s="23" t="s">
        <v>198</v>
      </c>
      <c r="C34" s="64" t="s">
        <v>123</v>
      </c>
      <c r="D34" s="24"/>
      <c r="E34" s="23"/>
      <c r="F34" s="23"/>
      <c r="G34" s="23"/>
    </row>
    <row r="35" spans="1:7" ht="21">
      <c r="A35" s="22" t="s">
        <v>199</v>
      </c>
      <c r="B35" s="23" t="s">
        <v>200</v>
      </c>
      <c r="C35" s="64" t="s">
        <v>123</v>
      </c>
      <c r="D35" s="24"/>
      <c r="E35" s="23"/>
      <c r="F35" s="23"/>
      <c r="G35" s="23"/>
    </row>
    <row r="36" spans="1:7" ht="21">
      <c r="A36" s="22" t="s">
        <v>199</v>
      </c>
      <c r="B36" s="23" t="s">
        <v>201</v>
      </c>
      <c r="C36" s="64" t="s">
        <v>123</v>
      </c>
      <c r="D36" s="24"/>
      <c r="E36" s="23"/>
      <c r="F36" s="23"/>
      <c r="G36" s="23"/>
    </row>
    <row r="37" spans="1:7">
      <c r="A37" s="22" t="s">
        <v>199</v>
      </c>
      <c r="B37" s="23" t="s">
        <v>202</v>
      </c>
      <c r="C37" s="64" t="s">
        <v>123</v>
      </c>
      <c r="D37" s="24"/>
      <c r="E37" s="23"/>
      <c r="F37" s="23"/>
      <c r="G37" s="23"/>
    </row>
    <row r="38" spans="1:7" ht="31.5">
      <c r="A38" s="22" t="s">
        <v>199</v>
      </c>
      <c r="B38" s="23" t="s">
        <v>203</v>
      </c>
      <c r="C38" s="64" t="s">
        <v>123</v>
      </c>
      <c r="D38" s="24"/>
      <c r="E38" s="23"/>
      <c r="F38" s="23"/>
      <c r="G38" s="23"/>
    </row>
    <row r="39" spans="1:7" ht="21">
      <c r="A39" s="22" t="s">
        <v>199</v>
      </c>
      <c r="B39" s="23" t="s">
        <v>204</v>
      </c>
      <c r="C39" s="64" t="s">
        <v>123</v>
      </c>
      <c r="D39" s="24"/>
      <c r="E39" s="23"/>
      <c r="F39" s="23"/>
      <c r="G39" s="23"/>
    </row>
    <row r="40" spans="1:7" ht="42">
      <c r="A40" s="22" t="s">
        <v>205</v>
      </c>
      <c r="B40" s="23" t="s">
        <v>206</v>
      </c>
      <c r="C40" s="64" t="s">
        <v>123</v>
      </c>
      <c r="D40" s="24"/>
      <c r="E40" s="23"/>
      <c r="F40" s="23"/>
      <c r="G40" s="23"/>
    </row>
    <row r="41" spans="1:7" ht="31.5">
      <c r="A41" s="22" t="s">
        <v>205</v>
      </c>
      <c r="B41" s="23" t="s">
        <v>207</v>
      </c>
      <c r="C41" s="64" t="s">
        <v>123</v>
      </c>
      <c r="D41" s="24"/>
      <c r="E41" s="23"/>
      <c r="F41" s="23"/>
      <c r="G41" s="23"/>
    </row>
    <row r="42" spans="1:7" ht="21">
      <c r="A42" s="22" t="s">
        <v>208</v>
      </c>
      <c r="B42" s="23" t="s">
        <v>209</v>
      </c>
      <c r="C42" s="64" t="s">
        <v>123</v>
      </c>
      <c r="D42" s="24"/>
      <c r="E42" s="23"/>
      <c r="F42" s="23"/>
      <c r="G42" s="23"/>
    </row>
    <row r="43" spans="1:7" ht="52.5">
      <c r="A43" s="22">
        <v>4.5999999999999996</v>
      </c>
      <c r="B43" s="23" t="s">
        <v>210</v>
      </c>
      <c r="C43" s="64" t="s">
        <v>123</v>
      </c>
      <c r="D43" s="24"/>
      <c r="E43" s="23"/>
      <c r="F43" s="23"/>
      <c r="G43" s="23"/>
    </row>
    <row r="44" spans="1:7" ht="21">
      <c r="A44" s="22">
        <v>4.5999999999999996</v>
      </c>
      <c r="B44" s="23" t="s">
        <v>211</v>
      </c>
      <c r="C44" s="64" t="s">
        <v>123</v>
      </c>
      <c r="D44" s="24"/>
      <c r="E44" s="23"/>
      <c r="F44" s="23"/>
      <c r="G44" s="23"/>
    </row>
    <row r="45" spans="1:7" ht="31.5">
      <c r="A45" s="22">
        <v>4.5999999999999996</v>
      </c>
      <c r="B45" s="23" t="s">
        <v>212</v>
      </c>
      <c r="C45" s="64" t="s">
        <v>123</v>
      </c>
      <c r="D45" s="24"/>
      <c r="E45" s="23"/>
      <c r="F45" s="23"/>
      <c r="G45" s="23"/>
    </row>
  </sheetData>
  <mergeCells count="2">
    <mergeCell ref="A1:B1"/>
    <mergeCell ref="B3:G3"/>
  </mergeCells>
  <phoneticPr fontId="2" type="noConversion"/>
  <conditionalFormatting sqref="C4:C45">
    <cfRule type="expression" dxfId="31" priority="1">
      <formula>IF(C4="Partial",1,0)</formula>
    </cfRule>
    <cfRule type="expression" dxfId="30" priority="2">
      <formula>IF(C4="No",1,0)</formula>
    </cfRule>
    <cfRule type="expression" dxfId="29" priority="3">
      <formula>IF(C4="Not Assessed",1,0)</formula>
    </cfRule>
    <cfRule type="expression" dxfId="28" priority="4">
      <formula>IF(C4="Yes",1,0)</formula>
    </cfRule>
  </conditionalFormatting>
  <dataValidations count="1">
    <dataValidation type="list" showInputMessage="1" showErrorMessage="1" sqref="C4:C45" xr:uid="{16F00D2C-35D0-40E1-83FD-21798A0F84C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6249F-5741-4831-888F-ECE58A61ABCA}">
  <sheetPr codeName="Sheet17">
    <tabColor rgb="FF00B0F0"/>
    <pageSetUpPr fitToPage="1"/>
  </sheetPr>
  <dimension ref="A1:G26"/>
  <sheetViews>
    <sheetView workbookViewId="0">
      <selection sqref="A1:B1"/>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2" t="s">
        <v>113</v>
      </c>
      <c r="B1" s="153"/>
      <c r="C1" s="17"/>
      <c r="D1" s="17"/>
      <c r="E1" s="16"/>
      <c r="F1" s="16"/>
      <c r="G1" s="18"/>
    </row>
    <row r="2" spans="1:7">
      <c r="A2" s="19" t="s">
        <v>114</v>
      </c>
      <c r="B2" s="20" t="s">
        <v>115</v>
      </c>
      <c r="C2" s="19" t="s">
        <v>116</v>
      </c>
      <c r="D2" s="19" t="s">
        <v>117</v>
      </c>
      <c r="E2" s="19" t="s">
        <v>118</v>
      </c>
      <c r="F2" s="19" t="s">
        <v>119</v>
      </c>
      <c r="G2" s="19" t="s">
        <v>120</v>
      </c>
    </row>
    <row r="3" spans="1:7">
      <c r="A3" s="21">
        <v>5</v>
      </c>
      <c r="B3" s="154" t="s">
        <v>107</v>
      </c>
      <c r="C3" s="154"/>
      <c r="D3" s="154"/>
      <c r="E3" s="154"/>
      <c r="F3" s="154"/>
      <c r="G3" s="154"/>
    </row>
    <row r="4" spans="1:7" ht="21">
      <c r="A4" s="22" t="s">
        <v>213</v>
      </c>
      <c r="B4" s="23" t="s">
        <v>214</v>
      </c>
      <c r="C4" s="64" t="s">
        <v>123</v>
      </c>
      <c r="D4" s="24"/>
      <c r="E4" s="23"/>
      <c r="F4" s="23"/>
      <c r="G4" s="23"/>
    </row>
    <row r="5" spans="1:7" ht="21">
      <c r="A5" s="22" t="s">
        <v>215</v>
      </c>
      <c r="B5" s="23" t="s">
        <v>216</v>
      </c>
      <c r="C5" s="64" t="s">
        <v>123</v>
      </c>
      <c r="D5" s="24"/>
      <c r="E5" s="23"/>
      <c r="F5" s="23"/>
      <c r="G5" s="23"/>
    </row>
    <row r="6" spans="1:7" ht="31.5">
      <c r="A6" s="22" t="s">
        <v>215</v>
      </c>
      <c r="B6" s="23" t="s">
        <v>217</v>
      </c>
      <c r="C6" s="64" t="s">
        <v>123</v>
      </c>
      <c r="D6" s="24"/>
      <c r="E6" s="23"/>
      <c r="F6" s="23"/>
      <c r="G6" s="23"/>
    </row>
    <row r="7" spans="1:7" ht="21">
      <c r="A7" s="22" t="s">
        <v>218</v>
      </c>
      <c r="B7" s="23" t="s">
        <v>219</v>
      </c>
      <c r="C7" s="64" t="s">
        <v>123</v>
      </c>
      <c r="D7" s="24"/>
      <c r="E7" s="23"/>
      <c r="F7" s="23"/>
      <c r="G7" s="23"/>
    </row>
    <row r="8" spans="1:7" ht="31.5">
      <c r="A8" s="22" t="s">
        <v>220</v>
      </c>
      <c r="B8" s="23" t="s">
        <v>221</v>
      </c>
      <c r="C8" s="64" t="s">
        <v>123</v>
      </c>
      <c r="D8" s="24"/>
      <c r="E8" s="23"/>
      <c r="F8" s="23"/>
      <c r="G8" s="23"/>
    </row>
    <row r="9" spans="1:7" ht="31.5">
      <c r="A9" s="22" t="s">
        <v>220</v>
      </c>
      <c r="B9" s="23" t="s">
        <v>222</v>
      </c>
      <c r="C9" s="64" t="s">
        <v>123</v>
      </c>
      <c r="D9" s="24"/>
      <c r="E9" s="23"/>
      <c r="F9" s="23"/>
      <c r="G9" s="23"/>
    </row>
    <row r="10" spans="1:7" ht="52.5">
      <c r="A10" s="22">
        <v>5.2</v>
      </c>
      <c r="B10" s="23" t="s">
        <v>223</v>
      </c>
      <c r="C10" s="64" t="s">
        <v>123</v>
      </c>
      <c r="D10" s="24"/>
      <c r="E10" s="23"/>
      <c r="F10" s="23"/>
      <c r="G10" s="23"/>
    </row>
    <row r="11" spans="1:7" ht="21">
      <c r="A11" s="22">
        <v>5.2</v>
      </c>
      <c r="B11" s="23" t="s">
        <v>224</v>
      </c>
      <c r="C11" s="64" t="s">
        <v>123</v>
      </c>
      <c r="D11" s="24"/>
      <c r="E11" s="23"/>
      <c r="F11" s="23"/>
      <c r="G11" s="23"/>
    </row>
    <row r="12" spans="1:7" ht="15" customHeight="1">
      <c r="A12" s="22">
        <v>5.2</v>
      </c>
      <c r="B12" s="23" t="s">
        <v>225</v>
      </c>
      <c r="C12" s="64" t="s">
        <v>123</v>
      </c>
      <c r="D12" s="24"/>
      <c r="E12" s="23"/>
      <c r="F12" s="23"/>
      <c r="G12" s="23"/>
    </row>
    <row r="13" spans="1:7" ht="21">
      <c r="A13" s="22">
        <v>5.3</v>
      </c>
      <c r="B13" s="23" t="s">
        <v>226</v>
      </c>
      <c r="C13" s="64" t="s">
        <v>123</v>
      </c>
      <c r="D13" s="24"/>
      <c r="E13" s="23"/>
      <c r="F13" s="23"/>
      <c r="G13" s="23"/>
    </row>
    <row r="14" spans="1:7" ht="31.5">
      <c r="A14" s="22">
        <v>5.3</v>
      </c>
      <c r="B14" s="23" t="s">
        <v>227</v>
      </c>
      <c r="C14" s="64" t="s">
        <v>123</v>
      </c>
      <c r="D14" s="24"/>
      <c r="E14" s="23"/>
      <c r="F14" s="23"/>
      <c r="G14" s="23"/>
    </row>
    <row r="15" spans="1:7" ht="21">
      <c r="A15" s="22">
        <v>5.3</v>
      </c>
      <c r="B15" s="23" t="s">
        <v>228</v>
      </c>
      <c r="C15" s="64" t="s">
        <v>123</v>
      </c>
      <c r="D15" s="24"/>
      <c r="E15" s="23"/>
      <c r="F15" s="23"/>
      <c r="G15" s="23"/>
    </row>
    <row r="16" spans="1:7" ht="31.5">
      <c r="A16" s="22">
        <v>5.3</v>
      </c>
      <c r="B16" s="23" t="s">
        <v>229</v>
      </c>
      <c r="C16" s="64" t="s">
        <v>123</v>
      </c>
      <c r="D16" s="24"/>
      <c r="E16" s="23"/>
      <c r="F16" s="23"/>
      <c r="G16" s="23"/>
    </row>
    <row r="17" spans="1:7" ht="21">
      <c r="A17" s="22">
        <v>5.3</v>
      </c>
      <c r="B17" s="23" t="s">
        <v>230</v>
      </c>
      <c r="C17" s="64" t="s">
        <v>123</v>
      </c>
      <c r="D17" s="24"/>
      <c r="E17" s="23"/>
      <c r="F17" s="23"/>
      <c r="G17" s="23"/>
    </row>
    <row r="18" spans="1:7" ht="21">
      <c r="A18" s="22">
        <v>5.3</v>
      </c>
      <c r="B18" s="23" t="s">
        <v>231</v>
      </c>
      <c r="C18" s="64" t="s">
        <v>123</v>
      </c>
      <c r="D18" s="24"/>
      <c r="E18" s="23"/>
      <c r="F18" s="23"/>
      <c r="G18" s="23"/>
    </row>
    <row r="19" spans="1:7" ht="31.5">
      <c r="A19" s="22">
        <v>5.3</v>
      </c>
      <c r="B19" s="23" t="s">
        <v>232</v>
      </c>
      <c r="C19" s="64" t="s">
        <v>123</v>
      </c>
      <c r="D19" s="24"/>
      <c r="E19" s="23"/>
      <c r="F19" s="23"/>
      <c r="G19" s="23"/>
    </row>
    <row r="20" spans="1:7" ht="42">
      <c r="A20" s="22" t="s">
        <v>233</v>
      </c>
      <c r="B20" s="23" t="s">
        <v>234</v>
      </c>
      <c r="C20" s="64" t="s">
        <v>123</v>
      </c>
      <c r="D20" s="24"/>
      <c r="E20" s="23"/>
      <c r="F20" s="23"/>
      <c r="G20" s="23"/>
    </row>
    <row r="21" spans="1:7" ht="42">
      <c r="A21" s="22" t="s">
        <v>233</v>
      </c>
      <c r="B21" s="23" t="s">
        <v>235</v>
      </c>
      <c r="C21" s="64" t="s">
        <v>123</v>
      </c>
      <c r="D21" s="24"/>
      <c r="E21" s="23"/>
      <c r="F21" s="23"/>
      <c r="G21" s="23"/>
    </row>
    <row r="22" spans="1:7" ht="31.5">
      <c r="A22" s="22" t="s">
        <v>233</v>
      </c>
      <c r="B22" s="23" t="s">
        <v>236</v>
      </c>
      <c r="C22" s="64" t="s">
        <v>123</v>
      </c>
      <c r="D22" s="24"/>
      <c r="E22" s="23"/>
      <c r="F22" s="23"/>
      <c r="G22" s="23"/>
    </row>
    <row r="23" spans="1:7">
      <c r="A23" s="22" t="s">
        <v>233</v>
      </c>
      <c r="B23" s="23" t="s">
        <v>237</v>
      </c>
      <c r="C23" s="64" t="s">
        <v>123</v>
      </c>
      <c r="D23" s="24"/>
      <c r="E23" s="23"/>
      <c r="F23" s="23"/>
      <c r="G23" s="23"/>
    </row>
    <row r="24" spans="1:7" ht="31.5">
      <c r="A24" s="22" t="s">
        <v>238</v>
      </c>
      <c r="B24" s="23" t="s">
        <v>239</v>
      </c>
      <c r="C24" s="64" t="s">
        <v>123</v>
      </c>
      <c r="D24" s="24"/>
      <c r="E24" s="23"/>
      <c r="F24" s="23"/>
      <c r="G24" s="23"/>
    </row>
    <row r="25" spans="1:7" ht="21">
      <c r="A25" s="22" t="s">
        <v>240</v>
      </c>
      <c r="B25" s="23" t="s">
        <v>241</v>
      </c>
      <c r="C25" s="64" t="s">
        <v>123</v>
      </c>
      <c r="D25" s="24"/>
      <c r="E25" s="23"/>
      <c r="F25" s="23"/>
      <c r="G25" s="23"/>
    </row>
    <row r="26" spans="1:7" ht="21">
      <c r="A26" s="22" t="s">
        <v>242</v>
      </c>
      <c r="B26" s="23" t="s">
        <v>243</v>
      </c>
      <c r="C26" s="64" t="s">
        <v>123</v>
      </c>
      <c r="D26" s="24"/>
      <c r="E26" s="23"/>
      <c r="F26" s="23"/>
      <c r="G26" s="23"/>
    </row>
  </sheetData>
  <mergeCells count="2">
    <mergeCell ref="A1:B1"/>
    <mergeCell ref="B3:G3"/>
  </mergeCells>
  <conditionalFormatting sqref="C4:C26">
    <cfRule type="expression" dxfId="27" priority="1">
      <formula>IF(C4="Partial",1,0)</formula>
    </cfRule>
    <cfRule type="expression" dxfId="26" priority="2">
      <formula>IF(C4="No",1,0)</formula>
    </cfRule>
    <cfRule type="expression" dxfId="25" priority="3">
      <formula>IF(C4="Not Assessed",1,0)</formula>
    </cfRule>
    <cfRule type="expression" dxfId="24" priority="4">
      <formula>IF(C4="Yes",1,0)</formula>
    </cfRule>
  </conditionalFormatting>
  <dataValidations count="1">
    <dataValidation type="list" showInputMessage="1" showErrorMessage="1" sqref="C4:C26" xr:uid="{AFD95412-140C-4E2B-A005-6A61BFC1E65D}">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E6CA6-C08B-4A2D-9997-422204B682AA}">
  <sheetPr codeName="Sheet16">
    <tabColor rgb="FF00B0F0"/>
    <pageSetUpPr fitToPage="1"/>
  </sheetPr>
  <dimension ref="A1:G19"/>
  <sheetViews>
    <sheetView workbookViewId="0">
      <selection sqref="A1:B1"/>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2" t="s">
        <v>113</v>
      </c>
      <c r="B1" s="153"/>
      <c r="C1" s="17"/>
      <c r="D1" s="17"/>
      <c r="E1" s="16"/>
      <c r="F1" s="16"/>
      <c r="G1" s="18"/>
    </row>
    <row r="2" spans="1:7">
      <c r="A2" s="19" t="s">
        <v>114</v>
      </c>
      <c r="B2" s="20" t="s">
        <v>115</v>
      </c>
      <c r="C2" s="19" t="s">
        <v>116</v>
      </c>
      <c r="D2" s="19" t="s">
        <v>117</v>
      </c>
      <c r="E2" s="19" t="s">
        <v>118</v>
      </c>
      <c r="F2" s="19" t="s">
        <v>119</v>
      </c>
      <c r="G2" s="19" t="s">
        <v>120</v>
      </c>
    </row>
    <row r="3" spans="1:7">
      <c r="A3" s="21">
        <v>6</v>
      </c>
      <c r="B3" s="154" t="s">
        <v>108</v>
      </c>
      <c r="C3" s="154"/>
      <c r="D3" s="154"/>
      <c r="E3" s="154"/>
      <c r="F3" s="154"/>
      <c r="G3" s="154"/>
    </row>
    <row r="4" spans="1:7" ht="21">
      <c r="A4" s="22">
        <v>6.1</v>
      </c>
      <c r="B4" s="23" t="s">
        <v>244</v>
      </c>
      <c r="C4" s="64" t="s">
        <v>123</v>
      </c>
      <c r="D4" s="24"/>
      <c r="E4" s="23"/>
      <c r="F4" s="23"/>
      <c r="G4" s="23"/>
    </row>
    <row r="5" spans="1:7" ht="21">
      <c r="A5" s="22" t="s">
        <v>245</v>
      </c>
      <c r="B5" s="23" t="s">
        <v>246</v>
      </c>
      <c r="C5" s="64" t="s">
        <v>123</v>
      </c>
      <c r="D5" s="24"/>
      <c r="E5" s="23"/>
      <c r="F5" s="23"/>
      <c r="G5" s="23"/>
    </row>
    <row r="6" spans="1:7" ht="21">
      <c r="A6" s="22" t="s">
        <v>245</v>
      </c>
      <c r="B6" s="23" t="s">
        <v>247</v>
      </c>
      <c r="C6" s="64" t="s">
        <v>123</v>
      </c>
      <c r="D6" s="24"/>
      <c r="E6" s="23"/>
      <c r="F6" s="23"/>
      <c r="G6" s="23"/>
    </row>
    <row r="7" spans="1:7" ht="42">
      <c r="A7" s="22" t="s">
        <v>245</v>
      </c>
      <c r="B7" s="23" t="s">
        <v>248</v>
      </c>
      <c r="C7" s="64" t="s">
        <v>123</v>
      </c>
      <c r="D7" s="24"/>
      <c r="E7" s="23"/>
      <c r="F7" s="23"/>
      <c r="G7" s="23"/>
    </row>
    <row r="8" spans="1:7" ht="31.5">
      <c r="A8" s="22" t="s">
        <v>245</v>
      </c>
      <c r="B8" s="23" t="s">
        <v>249</v>
      </c>
      <c r="C8" s="64" t="s">
        <v>123</v>
      </c>
      <c r="D8" s="24"/>
      <c r="E8" s="23"/>
      <c r="F8" s="23"/>
      <c r="G8" s="23"/>
    </row>
    <row r="9" spans="1:7" ht="31.5">
      <c r="A9" s="22" t="s">
        <v>245</v>
      </c>
      <c r="B9" s="23" t="s">
        <v>250</v>
      </c>
      <c r="C9" s="64" t="s">
        <v>123</v>
      </c>
      <c r="D9" s="24"/>
      <c r="E9" s="23"/>
      <c r="F9" s="23"/>
      <c r="G9" s="23"/>
    </row>
    <row r="10" spans="1:7" ht="31.5">
      <c r="A10" s="22" t="s">
        <v>245</v>
      </c>
      <c r="B10" s="23" t="s">
        <v>251</v>
      </c>
      <c r="C10" s="64" t="s">
        <v>123</v>
      </c>
      <c r="D10" s="24"/>
      <c r="E10" s="23"/>
      <c r="F10" s="23"/>
      <c r="G10" s="23"/>
    </row>
    <row r="11" spans="1:7" ht="21">
      <c r="A11" s="22" t="s">
        <v>252</v>
      </c>
      <c r="B11" s="23" t="s">
        <v>253</v>
      </c>
      <c r="C11" s="64" t="s">
        <v>123</v>
      </c>
      <c r="D11" s="24"/>
      <c r="E11" s="23"/>
      <c r="F11" s="23"/>
      <c r="G11" s="23"/>
    </row>
    <row r="12" spans="1:7" ht="31.5">
      <c r="A12" s="22" t="s">
        <v>252</v>
      </c>
      <c r="B12" s="23" t="s">
        <v>254</v>
      </c>
      <c r="C12" s="64" t="s">
        <v>123</v>
      </c>
      <c r="D12" s="24"/>
      <c r="E12" s="23"/>
      <c r="F12" s="23"/>
      <c r="G12" s="23"/>
    </row>
    <row r="13" spans="1:7" ht="21">
      <c r="A13" s="22">
        <v>6.2</v>
      </c>
      <c r="B13" s="23" t="s">
        <v>255</v>
      </c>
      <c r="C13" s="64" t="s">
        <v>123</v>
      </c>
      <c r="D13" s="24"/>
      <c r="E13" s="23"/>
      <c r="F13" s="23"/>
      <c r="G13" s="23"/>
    </row>
    <row r="14" spans="1:7" ht="21">
      <c r="A14" s="22">
        <v>6.3</v>
      </c>
      <c r="B14" s="23" t="s">
        <v>256</v>
      </c>
      <c r="C14" s="64" t="s">
        <v>123</v>
      </c>
      <c r="D14" s="24"/>
      <c r="E14" s="23"/>
      <c r="F14" s="23"/>
      <c r="G14" s="23"/>
    </row>
    <row r="15" spans="1:7" ht="21">
      <c r="A15" s="22">
        <v>6.4</v>
      </c>
      <c r="B15" s="23" t="s">
        <v>257</v>
      </c>
      <c r="C15" s="64" t="s">
        <v>123</v>
      </c>
      <c r="D15" s="24"/>
      <c r="E15" s="23"/>
      <c r="F15" s="23"/>
      <c r="G15" s="23"/>
    </row>
    <row r="16" spans="1:7" ht="21">
      <c r="A16" s="22">
        <v>6.6</v>
      </c>
      <c r="B16" s="23" t="s">
        <v>258</v>
      </c>
      <c r="C16" s="64" t="s">
        <v>123</v>
      </c>
      <c r="D16" s="24"/>
      <c r="E16" s="23"/>
      <c r="F16" s="23"/>
      <c r="G16" s="23"/>
    </row>
    <row r="17" spans="1:7" ht="31.5">
      <c r="A17" s="22" t="s">
        <v>259</v>
      </c>
      <c r="B17" s="23" t="s">
        <v>260</v>
      </c>
      <c r="C17" s="64" t="s">
        <v>123</v>
      </c>
      <c r="D17" s="24"/>
      <c r="E17" s="23"/>
      <c r="F17" s="23"/>
      <c r="G17" s="23"/>
    </row>
    <row r="18" spans="1:7" ht="31.5">
      <c r="A18" s="22" t="s">
        <v>261</v>
      </c>
      <c r="B18" s="23" t="s">
        <v>262</v>
      </c>
      <c r="C18" s="64" t="s">
        <v>123</v>
      </c>
      <c r="D18" s="24"/>
      <c r="E18" s="23"/>
      <c r="F18" s="23"/>
      <c r="G18" s="23"/>
    </row>
    <row r="19" spans="1:7" ht="31.5">
      <c r="A19" s="22" t="s">
        <v>263</v>
      </c>
      <c r="B19" s="23" t="s">
        <v>264</v>
      </c>
      <c r="C19" s="64" t="s">
        <v>123</v>
      </c>
      <c r="D19" s="24"/>
      <c r="E19" s="23"/>
      <c r="F19" s="23"/>
      <c r="G19" s="23"/>
    </row>
  </sheetData>
  <mergeCells count="2">
    <mergeCell ref="A1:B1"/>
    <mergeCell ref="B3:G3"/>
  </mergeCells>
  <conditionalFormatting sqref="C4:C19">
    <cfRule type="expression" dxfId="23" priority="1">
      <formula>IF(C4="Partial",1,0)</formula>
    </cfRule>
    <cfRule type="expression" dxfId="22" priority="2">
      <formula>IF(C4="No",1,0)</formula>
    </cfRule>
    <cfRule type="expression" dxfId="21" priority="3">
      <formula>IF(C4="Not Assessed",1,0)</formula>
    </cfRule>
    <cfRule type="expression" dxfId="20" priority="4">
      <formula>IF(C4="Yes",1,0)</formula>
    </cfRule>
  </conditionalFormatting>
  <dataValidations count="1">
    <dataValidation type="list" showInputMessage="1" showErrorMessage="1" sqref="C4:C19" xr:uid="{7B712D06-2F6E-4FBB-B6BB-C3441A9E3D4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E9F84-DC76-4F81-82AE-DEC7B4E5F6EA}">
  <sheetPr codeName="Sheet18">
    <tabColor rgb="FF00B0F0"/>
    <pageSetUpPr fitToPage="1"/>
  </sheetPr>
  <dimension ref="A1:G24"/>
  <sheetViews>
    <sheetView workbookViewId="0">
      <selection activeCell="M13" sqref="M13"/>
    </sheetView>
  </sheetViews>
  <sheetFormatPr defaultColWidth="9.140625" defaultRowHeight="14.45"/>
  <cols>
    <col min="1" max="1" width="7.140625" style="2" customWidth="1"/>
    <col min="2" max="2" width="61.85546875" style="50"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2" t="s">
        <v>113</v>
      </c>
      <c r="B1" s="153"/>
      <c r="C1" s="17"/>
      <c r="D1" s="17"/>
      <c r="E1" s="16"/>
      <c r="F1" s="16"/>
      <c r="G1" s="18"/>
    </row>
    <row r="2" spans="1:7">
      <c r="A2" s="19" t="s">
        <v>114</v>
      </c>
      <c r="B2" s="20" t="s">
        <v>115</v>
      </c>
      <c r="C2" s="19" t="s">
        <v>116</v>
      </c>
      <c r="D2" s="19" t="s">
        <v>117</v>
      </c>
      <c r="E2" s="19" t="s">
        <v>118</v>
      </c>
      <c r="F2" s="19" t="s">
        <v>119</v>
      </c>
      <c r="G2" s="19" t="s">
        <v>120</v>
      </c>
    </row>
    <row r="3" spans="1:7">
      <c r="A3" s="21">
        <v>7</v>
      </c>
      <c r="B3" s="154" t="s">
        <v>109</v>
      </c>
      <c r="C3" s="154"/>
      <c r="D3" s="154"/>
      <c r="E3" s="154"/>
      <c r="F3" s="154"/>
      <c r="G3" s="154"/>
    </row>
    <row r="4" spans="1:7" ht="21">
      <c r="A4" s="58">
        <v>7</v>
      </c>
      <c r="B4" s="59" t="s">
        <v>265</v>
      </c>
      <c r="C4" s="64" t="s">
        <v>123</v>
      </c>
      <c r="D4" s="60"/>
      <c r="E4" s="61"/>
      <c r="F4" s="61"/>
      <c r="G4" s="61"/>
    </row>
    <row r="5" spans="1:7">
      <c r="A5" s="21">
        <v>8</v>
      </c>
      <c r="B5" s="154" t="s">
        <v>110</v>
      </c>
      <c r="C5" s="154"/>
      <c r="D5" s="154"/>
      <c r="E5" s="154"/>
      <c r="F5" s="154"/>
      <c r="G5" s="154"/>
    </row>
    <row r="6" spans="1:7" ht="31.5">
      <c r="A6" s="58">
        <v>8</v>
      </c>
      <c r="B6" s="59" t="s">
        <v>266</v>
      </c>
      <c r="C6" s="64" t="s">
        <v>123</v>
      </c>
      <c r="D6" s="60"/>
      <c r="E6" s="61"/>
      <c r="F6" s="61"/>
      <c r="G6" s="61"/>
    </row>
    <row r="7" spans="1:7">
      <c r="A7" s="21">
        <v>9</v>
      </c>
      <c r="B7" s="154" t="s">
        <v>111</v>
      </c>
      <c r="C7" s="154"/>
      <c r="D7" s="154"/>
      <c r="E7" s="154"/>
      <c r="F7" s="154"/>
      <c r="G7" s="154"/>
    </row>
    <row r="8" spans="1:7">
      <c r="A8" s="58">
        <v>9</v>
      </c>
      <c r="B8" s="59" t="s">
        <v>267</v>
      </c>
      <c r="C8" s="64" t="s">
        <v>123</v>
      </c>
      <c r="D8" s="60"/>
      <c r="E8" s="61"/>
      <c r="F8" s="61"/>
      <c r="G8" s="61"/>
    </row>
    <row r="9" spans="1:7" ht="15" customHeight="1">
      <c r="A9" s="21">
        <v>10</v>
      </c>
      <c r="B9" s="154" t="s">
        <v>112</v>
      </c>
      <c r="C9" s="154"/>
      <c r="D9" s="154"/>
      <c r="E9" s="154"/>
      <c r="F9" s="154"/>
      <c r="G9" s="154"/>
    </row>
    <row r="10" spans="1:7">
      <c r="A10" s="58">
        <v>10.1</v>
      </c>
      <c r="B10" s="59" t="s">
        <v>268</v>
      </c>
      <c r="C10" s="64" t="s">
        <v>123</v>
      </c>
      <c r="D10" s="60"/>
      <c r="E10" s="61"/>
      <c r="F10" s="61"/>
      <c r="G10" s="61"/>
    </row>
    <row r="11" spans="1:7" ht="31.5">
      <c r="A11" s="58">
        <v>10.1</v>
      </c>
      <c r="B11" s="59" t="s">
        <v>269</v>
      </c>
      <c r="C11" s="64" t="s">
        <v>123</v>
      </c>
      <c r="D11" s="60"/>
      <c r="E11" s="61"/>
      <c r="F11" s="61"/>
      <c r="G11" s="61"/>
    </row>
    <row r="12" spans="1:7">
      <c r="A12" s="58">
        <v>10.199999999999999</v>
      </c>
      <c r="B12" s="59" t="s">
        <v>270</v>
      </c>
      <c r="C12" s="64" t="s">
        <v>123</v>
      </c>
      <c r="D12" s="60"/>
      <c r="E12" s="61"/>
      <c r="F12" s="61"/>
      <c r="G12" s="61"/>
    </row>
    <row r="13" spans="1:7" ht="21">
      <c r="A13" s="22">
        <v>10.3</v>
      </c>
      <c r="B13" s="86" t="s">
        <v>271</v>
      </c>
      <c r="C13" s="64" t="s">
        <v>123</v>
      </c>
      <c r="D13" s="60"/>
      <c r="E13" s="61"/>
      <c r="F13" s="61"/>
      <c r="G13" s="61"/>
    </row>
    <row r="24" ht="15" customHeight="1"/>
  </sheetData>
  <mergeCells count="5">
    <mergeCell ref="A1:B1"/>
    <mergeCell ref="B3:G3"/>
    <mergeCell ref="B5:G5"/>
    <mergeCell ref="B7:G7"/>
    <mergeCell ref="B9:G9"/>
  </mergeCells>
  <conditionalFormatting sqref="C4">
    <cfRule type="expression" dxfId="19" priority="13">
      <formula>IF(C4="Partial",1,0)</formula>
    </cfRule>
    <cfRule type="expression" dxfId="18" priority="14">
      <formula>IF(C4="No",1,0)</formula>
    </cfRule>
    <cfRule type="expression" dxfId="17" priority="15">
      <formula>IF(C4="Not Assessed",1,0)</formula>
    </cfRule>
    <cfRule type="expression" dxfId="16" priority="16">
      <formula>IF(C4="Yes",1,0)</formula>
    </cfRule>
  </conditionalFormatting>
  <conditionalFormatting sqref="C6">
    <cfRule type="expression" dxfId="15" priority="9">
      <formula>IF(C6="Partial",1,0)</formula>
    </cfRule>
    <cfRule type="expression" dxfId="14" priority="10">
      <formula>IF(C6="No",1,0)</formula>
    </cfRule>
    <cfRule type="expression" dxfId="13" priority="11">
      <formula>IF(C6="Not Assessed",1,0)</formula>
    </cfRule>
    <cfRule type="expression" dxfId="12" priority="12">
      <formula>IF(C6="Yes",1,0)</formula>
    </cfRule>
  </conditionalFormatting>
  <conditionalFormatting sqref="C8">
    <cfRule type="expression" dxfId="11" priority="5">
      <formula>IF(C8="Partial",1,0)</formula>
    </cfRule>
    <cfRule type="expression" dxfId="10" priority="6">
      <formula>IF(C8="No",1,0)</formula>
    </cfRule>
    <cfRule type="expression" dxfId="9" priority="7">
      <formula>IF(C8="Not Assessed",1,0)</formula>
    </cfRule>
    <cfRule type="expression" dxfId="8" priority="8">
      <formula>IF(C8="Yes",1,0)</formula>
    </cfRule>
  </conditionalFormatting>
  <conditionalFormatting sqref="C10:C13">
    <cfRule type="expression" dxfId="7" priority="1">
      <formula>IF(C10="Partial",1,0)</formula>
    </cfRule>
    <cfRule type="expression" dxfId="6" priority="2">
      <formula>IF(C10="No",1,0)</formula>
    </cfRule>
    <cfRule type="expression" dxfId="5" priority="3">
      <formula>IF(C10="Not Assessed",1,0)</formula>
    </cfRule>
    <cfRule type="expression" dxfId="4" priority="4">
      <formula>IF(C10="Yes",1,0)</formula>
    </cfRule>
  </conditionalFormatting>
  <dataValidations count="1">
    <dataValidation type="list" showInputMessage="1" showErrorMessage="1" sqref="C4 C6 C8 C10:C13" xr:uid="{A369A49C-9B61-4EDA-AD0F-9B26CABEAA1A}">
      <formula1>"Not Assessed, No, Partial, Yes"</formula1>
    </dataValidation>
  </dataValidations>
  <pageMargins left="0.70866141732283472" right="0.70866141732283472" top="0.74803149606299213" bottom="0.74803149606299213" header="0.31496062992125984" footer="0.31496062992125984"/>
  <pageSetup paperSize="9" scale="75" fitToHeight="0" orientation="landscape" horizontalDpi="300" r:id="rId1"/>
  <headerFooter>
    <oddFooter>&amp;C_x000D_&amp;1#&amp;"Verdana"&amp;7&amp;K000000 Confidential</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2:F22"/>
  <sheetViews>
    <sheetView workbookViewId="0">
      <selection activeCell="C4" sqref="C4"/>
    </sheetView>
  </sheetViews>
  <sheetFormatPr defaultRowHeight="14.45"/>
  <cols>
    <col min="1" max="1" width="1.5703125" customWidth="1"/>
    <col min="3" max="3" width="77" customWidth="1"/>
    <col min="4" max="4" width="25.5703125" bestFit="1" customWidth="1"/>
    <col min="5" max="5" width="19" bestFit="1" customWidth="1"/>
  </cols>
  <sheetData>
    <row r="2" spans="2:6" ht="33.950000000000003" customHeight="1">
      <c r="B2" s="155" t="s">
        <v>102</v>
      </c>
      <c r="C2" s="155"/>
      <c r="D2" s="82">
        <f>AVERAGE(D3,D5,D7,D9,D11,D13,D15,D17,D19,D21)</f>
        <v>0</v>
      </c>
      <c r="E2" s="82">
        <f>AVERAGE(E3,E5,E7,E9,E11,E13,E15,E17,E19,E21)</f>
        <v>0</v>
      </c>
    </row>
    <row r="3" spans="2:6" ht="15" customHeight="1">
      <c r="B3" s="74">
        <v>1</v>
      </c>
      <c r="C3" s="51" t="s">
        <v>121</v>
      </c>
      <c r="D3" s="75">
        <f>D4</f>
        <v>0</v>
      </c>
      <c r="E3" s="75">
        <f>E4</f>
        <v>0</v>
      </c>
    </row>
    <row r="4" spans="2:6">
      <c r="B4" s="54"/>
      <c r="C4" s="62" t="s">
        <v>121</v>
      </c>
      <c r="D4" s="76">
        <f>(
  SUM(
    COUNTIF('1. Generic principles'!C4:C5, "&lt;&gt;Not Assessed")
  )
  /
  SUM(
    COUNTA('1. Generic principles'!C4:C5)
  )
  +
  SUM(
    COUNTIF('1. Generic principles'!C4:C5, "&lt;&gt;Not Assessed")
  )
  /
  SUM(
    COUNTA('1. Generic principles'!C4:C5)
  )
)/2</f>
        <v>0</v>
      </c>
      <c r="E4" s="76">
        <f>(
   (COUNTIF('1. Generic principles'!C4:C5, "Yes")*1 + COUNTIF('1. Generic principles'!C4:C5, "Partial")*0.5)
)
/
(
   COUNTA('1. Generic principles'!C4:C5)
)</f>
        <v>0</v>
      </c>
    </row>
    <row r="5" spans="2:6" ht="15" customHeight="1">
      <c r="B5" s="74">
        <v>2</v>
      </c>
      <c r="C5" s="51" t="s">
        <v>104</v>
      </c>
      <c r="D5" s="75">
        <f>D6</f>
        <v>0</v>
      </c>
      <c r="E5" s="75">
        <f>E6</f>
        <v>0</v>
      </c>
    </row>
    <row r="6" spans="2:6" ht="15" customHeight="1">
      <c r="B6" s="27"/>
      <c r="C6" s="62" t="s">
        <v>104</v>
      </c>
      <c r="D6" s="77">
        <f>(
  SUM(
    COUNTIF('2. OWC Obligations'!C4:C15,   "&lt;&gt;Not Assessed"),
  )
  /
  SUM(
    COUNTA('2. OWC Obligations'!C4:C15)
  )
  +
  SUM(
    COUNTIF('2. OWC Obligations'!C4:C15,   "&lt;&gt;Not Assessed")
  )
  /
  SUM(
    COUNTA('2. OWC Obligations'!C4:C15)
  )
)/2</f>
        <v>0</v>
      </c>
      <c r="E6" s="76">
        <f>(
   (COUNTIF('2. OWC Obligations'!C4:C15, "Yes")*1 + COUNTIF('2. OWC Obligations'!C4:C15, "Partial")*0.5)
)
/
(
   COUNTA('2. OWC Obligations'!C4:C15)
)</f>
        <v>0</v>
      </c>
    </row>
    <row r="7" spans="2:6">
      <c r="B7" s="74">
        <v>3</v>
      </c>
      <c r="C7" s="51" t="s">
        <v>105</v>
      </c>
      <c r="D7" s="75">
        <f>D8</f>
        <v>0</v>
      </c>
      <c r="E7" s="75">
        <f>E8</f>
        <v>0</v>
      </c>
    </row>
    <row r="8" spans="2:6">
      <c r="B8" s="54"/>
      <c r="C8" s="62" t="s">
        <v>105</v>
      </c>
      <c r="D8" s="76">
        <f>(
  SUM(
    COUNTIF('3. System'!C4:C12,   "&lt;&gt;Not Assessed"),
  )
  /
  SUM(
    COUNTA('3. System'!C4:C12)
  )
  +
  SUM(
    COUNTIF('3. System'!C4:C12,   "&lt;&gt;Not Assessed")
  )
  /
  SUM(
    COUNTA('3. System'!C4:C12)
  )
)/2</f>
        <v>0</v>
      </c>
      <c r="E8" s="76">
        <f>(
   (COUNTIF('3. System'!C4:C12, "Yes")*1 + COUNTIF('3. System'!C4:C12, "Partial")*0.5)
)
/
(
   COUNTA('3. System'!C4:C12)
)</f>
        <v>0</v>
      </c>
    </row>
    <row r="9" spans="2:6">
      <c r="B9" s="74">
        <v>4</v>
      </c>
      <c r="C9" s="51" t="s">
        <v>106</v>
      </c>
      <c r="D9" s="75">
        <f>D10</f>
        <v>0</v>
      </c>
      <c r="E9" s="75">
        <f>E10</f>
        <v>0</v>
      </c>
    </row>
    <row r="10" spans="2:6">
      <c r="B10" s="27"/>
      <c r="C10" s="62" t="s">
        <v>106</v>
      </c>
      <c r="D10" s="77">
        <f>(
  SUM(
    COUNTIF('4. Planning and design'!C4:C45,   "&lt;&gt;Not Assessed"),
  )
  /
  SUM(
    COUNTA('4. Planning and design'!C4:C45)
  )
  +
  SUM(
    COUNTIF('4. Planning and design'!C4:C45,   "&lt;&gt;Not Assessed")
  )
  /
  SUM(
    COUNTA('4. Planning and design'!C4:C45)
  )
)/2</f>
        <v>0</v>
      </c>
      <c r="E10" s="76">
        <f>(
   (COUNTIF('4. Planning and design'!C4:C45, "Yes")*1 + COUNTIF('4. Planning and design'!C4:C45, "Partial")*0.5)
)
/
(
   COUNTA('4. Planning and design'!C4:C45)
)</f>
        <v>0</v>
      </c>
    </row>
    <row r="11" spans="2:6">
      <c r="B11" s="74">
        <v>5</v>
      </c>
      <c r="C11" s="51" t="s">
        <v>107</v>
      </c>
      <c r="D11" s="75">
        <f>D12</f>
        <v>0</v>
      </c>
      <c r="E11" s="75">
        <f>E12</f>
        <v>0</v>
      </c>
    </row>
    <row r="12" spans="2:6">
      <c r="B12" s="54"/>
      <c r="C12" s="62" t="s">
        <v>107</v>
      </c>
      <c r="D12" s="76">
        <f>(
  SUM(
    COUNTIF('5. Contracting heli service'!C4:C26, "&lt;&gt;Not Assessed")
  )
  /
  SUM(
    COUNTA('5. Contracting heli service'!C4:C26)
  )
  +
  SUM(
    COUNTIF('5. Contracting heli service'!C4:C26, "&lt;&gt;Not Assessed")
  )
  /
  SUM(
    COUNTA('5. Contracting heli service'!C4:C26)
  )
)/2</f>
        <v>0</v>
      </c>
      <c r="E12" s="76">
        <f>(
   (COUNTIF('5. Contracting heli service'!C4:C26, "Yes")*1 + COUNTIF('5. Contracting heli service'!C4:C26, "Partial")*0.5)
)
/
(
   COUNTA('5. Contracting heli service'!C4:C26)
)</f>
        <v>0</v>
      </c>
    </row>
    <row r="13" spans="2:6">
      <c r="B13" s="74">
        <v>6</v>
      </c>
      <c r="C13" s="51" t="s">
        <v>108</v>
      </c>
      <c r="D13" s="75">
        <f>D14</f>
        <v>0</v>
      </c>
      <c r="E13" s="75">
        <f>E14</f>
        <v>0</v>
      </c>
    </row>
    <row r="14" spans="2:6">
      <c r="B14" s="27"/>
      <c r="C14" s="62" t="s">
        <v>108</v>
      </c>
      <c r="D14" s="76">
        <f>(
  SUM(
    COUNTIF('6. Normal operations'!C4:C19, "&lt;&gt;Not Assessed")
  )
  /
  SUM(
    COUNTA('6. Normal operations'!C4:C19)
  )
  +
  SUM(
    COUNTIF('6. Normal operations'!C4:C19, "&lt;&gt;Not Assessed")
  )
  /
  SUM(
    COUNTA('6. Normal operations'!C4:C19)
  )
)/2</f>
        <v>0</v>
      </c>
      <c r="E14" s="76">
        <f>(
   (COUNTIF('6. Normal operations'!C4:C19, "Yes")*1 + COUNTIF('6. Normal operations'!C4:C19, "Partial")*0.5)
)
/
(
   COUNTA('6. Normal operations'!C4:C19)
)</f>
        <v>0</v>
      </c>
    </row>
    <row r="15" spans="2:6">
      <c r="B15" s="74">
        <v>7</v>
      </c>
      <c r="C15" s="51" t="s">
        <v>109</v>
      </c>
      <c r="D15" s="75">
        <f>D16</f>
        <v>0</v>
      </c>
      <c r="E15" s="75">
        <f>E16</f>
        <v>0</v>
      </c>
      <c r="F15" s="55"/>
    </row>
    <row r="16" spans="2:6">
      <c r="B16" s="54"/>
      <c r="C16" s="62" t="s">
        <v>109</v>
      </c>
      <c r="D16" s="76">
        <f>(
  SUM(
    COUNTIF('7-10. Extras'!C4, "&lt;&gt;Not Assessed")
  )
  /
  SUM(
    COUNTA('7-10. Extras'!C4)
  )
  +
  SUM(
    COUNTIF('7-10. Extras'!C4, "&lt;&gt;Not Assessed")
  )
  /
  SUM(
    COUNTA('7-10. Extras'!C4)
  )
)/2</f>
        <v>0</v>
      </c>
      <c r="E16" s="76">
        <f>(
   (COUNTIF('7-10. Extras'!C4, "Yes")*1 + COUNTIF('7-10. Extras'!C4, "Partial")*0.5)
)
/
(
   COUNTA('7-10. Extras'!C4)
)</f>
        <v>0</v>
      </c>
    </row>
    <row r="17" spans="2:5">
      <c r="B17" s="74">
        <v>8</v>
      </c>
      <c r="C17" s="51" t="s">
        <v>110</v>
      </c>
      <c r="D17" s="75">
        <f>D18</f>
        <v>0</v>
      </c>
      <c r="E17" s="75">
        <f>E18</f>
        <v>0</v>
      </c>
    </row>
    <row r="18" spans="2:5">
      <c r="B18" s="27"/>
      <c r="C18" s="62" t="s">
        <v>110</v>
      </c>
      <c r="D18" s="76">
        <f>(
  SUM(
    COUNTIF('7-10. Extras'!C6, "&lt;&gt;Not Assessed")
  )
  /
  SUM(
    COUNTA('7-10. Extras'!C6)
  )
  +
  SUM(
    COUNTIF('7-10. Extras'!C6, "&lt;&gt;Not Assessed")
  )
  /
  SUM(
    COUNTA('7-10. Extras'!C6)
  )
)/2</f>
        <v>0</v>
      </c>
      <c r="E18" s="76">
        <f>(
   (COUNTIF('7-10. Extras'!C6, "Yes")*1 + COUNTIF('7-10. Extras'!C6, "Partial")*0.5)
)
/
(
   COUNTA('7-10. Extras'!C6)
)</f>
        <v>0</v>
      </c>
    </row>
    <row r="19" spans="2:5">
      <c r="B19" s="74">
        <v>9</v>
      </c>
      <c r="C19" s="49" t="s">
        <v>111</v>
      </c>
      <c r="D19" s="75">
        <f>D20</f>
        <v>0</v>
      </c>
      <c r="E19" s="75">
        <f>E20</f>
        <v>0</v>
      </c>
    </row>
    <row r="20" spans="2:5">
      <c r="B20" s="27"/>
      <c r="C20" s="62" t="s">
        <v>272</v>
      </c>
      <c r="D20" s="77">
        <f>(
  SUM(
    COUNTIF('7-10. Extras'!C8, "&lt;&gt;Not Assessed")
  )
  /
  SUM(
    COUNTA('7-10. Extras'!C8)
  )
  +
  SUM(
    COUNTIF('7-10. Extras'!C8, "&lt;&gt;Not Assessed")
  )
  /
  SUM(
    COUNTA('7-10. Extras'!C8)
  )
)/2</f>
        <v>0</v>
      </c>
      <c r="E20" s="76">
        <f>(
   (COUNTIF('7-10. Extras'!C8, "Yes")*1 + COUNTIF('7-10. Extras'!C8, "Partial")*0.5)
)
/
(
   COUNTA('7-10. Extras'!C8)
)</f>
        <v>0</v>
      </c>
    </row>
    <row r="21" spans="2:5">
      <c r="B21" s="74">
        <v>10</v>
      </c>
      <c r="C21" s="49" t="s">
        <v>112</v>
      </c>
      <c r="D21" s="75">
        <f>D22</f>
        <v>0</v>
      </c>
      <c r="E21" s="75">
        <f>E22</f>
        <v>0</v>
      </c>
    </row>
    <row r="22" spans="2:5">
      <c r="B22" s="27"/>
      <c r="C22" s="62" t="s">
        <v>273</v>
      </c>
      <c r="D22" s="77">
        <f>(
  SUM(
    COUNTIF('7-10. Extras'!C10:C13, "&lt;&gt;Not Assessed")
  )
  /
  SUM(
    COUNTA('7-10. Extras'!C10:C13)
  )
  +
  SUM(
    COUNTIF('7-10. Extras'!C10:C13, "&lt;&gt;Not Assessed")
  )
  /
  SUM(
    COUNTA('7-10. Extras'!C10:C13)
  )
)/2</f>
        <v>0</v>
      </c>
      <c r="E22" s="76">
        <f>(
   (COUNTIF('7-10. Extras'!C10:C13, "Yes")*1 + COUNTIF('7-10. Extras'!C10:C13, "Partial")*0.5)
)
/
(
   COUNTA('7-10. Extras'!C10:C13)
)</f>
        <v>0</v>
      </c>
    </row>
  </sheetData>
  <mergeCells count="1">
    <mergeCell ref="B2:C2"/>
  </mergeCells>
  <pageMargins left="0.7" right="0.7" top="0.75" bottom="0.75" header="0.3" footer="0.3"/>
  <ignoredErrors>
    <ignoredError sqref="D4:E5 D17:E17 D19:E19 D21:E21 D7:E15 E6" 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19"/>
  <sheetViews>
    <sheetView workbookViewId="0">
      <selection activeCell="K29" sqref="K29"/>
    </sheetView>
  </sheetViews>
  <sheetFormatPr defaultRowHeight="14.45"/>
  <cols>
    <col min="2" max="2" width="38.140625" bestFit="1" customWidth="1"/>
    <col min="3" max="3" width="38.140625" customWidth="1"/>
    <col min="4" max="4" width="12.28515625" customWidth="1"/>
    <col min="5" max="5" width="18" bestFit="1" customWidth="1"/>
    <col min="6" max="6" width="22.85546875" bestFit="1" customWidth="1"/>
  </cols>
  <sheetData>
    <row r="2" spans="2:6">
      <c r="B2" s="47" t="s">
        <v>274</v>
      </c>
      <c r="C2" s="47" t="s">
        <v>275</v>
      </c>
      <c r="D2" s="47" t="s">
        <v>276</v>
      </c>
      <c r="E2" s="47" t="s">
        <v>277</v>
      </c>
      <c r="F2" s="47" t="s">
        <v>278</v>
      </c>
    </row>
    <row r="3" spans="2:6">
      <c r="B3" t="str">
        <f>Scoring!C4</f>
        <v>Generic principles</v>
      </c>
      <c r="C3" s="40">
        <f>Scoring!D3</f>
        <v>0</v>
      </c>
      <c r="D3" s="40">
        <f>Scoring!E3</f>
        <v>0</v>
      </c>
      <c r="E3">
        <v>1</v>
      </c>
      <c r="F3">
        <f>E3/SUM(E$3:E$12)</f>
        <v>0.1</v>
      </c>
    </row>
    <row r="4" spans="2:6">
      <c r="B4" t="str">
        <f>Scoring!C6</f>
        <v>OWC obligations</v>
      </c>
      <c r="C4" s="40">
        <f>Scoring!D5</f>
        <v>0</v>
      </c>
      <c r="D4" s="40">
        <f>Scoring!E5</f>
        <v>0</v>
      </c>
      <c r="E4">
        <v>1</v>
      </c>
      <c r="F4">
        <f t="shared" ref="F4:F12" si="0">E4/SUM(E$3:E$12)</f>
        <v>0.1</v>
      </c>
    </row>
    <row r="5" spans="2:6">
      <c r="B5" t="str">
        <f>Scoring!C8</f>
        <v>Understanding and defining the system</v>
      </c>
      <c r="C5" s="40">
        <f>Scoring!D7</f>
        <v>0</v>
      </c>
      <c r="D5" s="40">
        <f>Scoring!E7</f>
        <v>0</v>
      </c>
      <c r="E5">
        <v>1</v>
      </c>
      <c r="F5">
        <f t="shared" si="0"/>
        <v>0.1</v>
      </c>
    </row>
    <row r="6" spans="2:6">
      <c r="B6" t="str">
        <f>Scoring!C10</f>
        <v>Planning and design</v>
      </c>
      <c r="C6" s="40">
        <f>Scoring!D9</f>
        <v>0</v>
      </c>
      <c r="D6" s="40">
        <f>Scoring!E9</f>
        <v>0</v>
      </c>
      <c r="E6">
        <v>1</v>
      </c>
      <c r="F6">
        <f t="shared" si="0"/>
        <v>0.1</v>
      </c>
    </row>
    <row r="7" spans="2:6">
      <c r="B7" t="str">
        <f>Scoring!C12</f>
        <v>Contracting helicopter services</v>
      </c>
      <c r="C7" s="40">
        <f>Scoring!D11</f>
        <v>0</v>
      </c>
      <c r="D7" s="40">
        <f>Scoring!E11</f>
        <v>0</v>
      </c>
      <c r="E7">
        <v>1</v>
      </c>
      <c r="F7">
        <f t="shared" si="0"/>
        <v>0.1</v>
      </c>
    </row>
    <row r="8" spans="2:6">
      <c r="B8" t="str">
        <f>Scoring!C14</f>
        <v>Normal operations</v>
      </c>
      <c r="C8" s="40">
        <f>Scoring!D13</f>
        <v>0</v>
      </c>
      <c r="D8" s="40">
        <f>Scoring!E13</f>
        <v>0</v>
      </c>
      <c r="E8">
        <v>1</v>
      </c>
      <c r="F8">
        <f t="shared" si="0"/>
        <v>0.1</v>
      </c>
    </row>
    <row r="9" spans="2:6">
      <c r="B9" t="str">
        <f>Scoring!C16</f>
        <v>Later lifecycle stages</v>
      </c>
      <c r="C9" s="40">
        <f>Scoring!D15</f>
        <v>0</v>
      </c>
      <c r="D9" s="40">
        <f>Scoring!E15</f>
        <v>0</v>
      </c>
      <c r="E9">
        <v>1</v>
      </c>
      <c r="F9">
        <f t="shared" si="0"/>
        <v>0.1</v>
      </c>
    </row>
    <row r="10" spans="2:6">
      <c r="B10" t="str">
        <f>Scoring!C18</f>
        <v>Abnormal conditions</v>
      </c>
      <c r="C10" s="40">
        <f>Scoring!D17</f>
        <v>0</v>
      </c>
      <c r="D10" s="40">
        <f>Scoring!E17</f>
        <v>0</v>
      </c>
      <c r="E10">
        <v>1</v>
      </c>
      <c r="F10">
        <f t="shared" si="0"/>
        <v>0.1</v>
      </c>
    </row>
    <row r="11" spans="2:6">
      <c r="B11" t="str">
        <f>Scoring!C20</f>
        <v xml:space="preserve">Emergencies </v>
      </c>
      <c r="C11" s="40">
        <f>Scoring!D19</f>
        <v>0</v>
      </c>
      <c r="D11" s="40">
        <f>Scoring!E19</f>
        <v>0</v>
      </c>
      <c r="E11">
        <v>1</v>
      </c>
      <c r="F11">
        <f t="shared" si="0"/>
        <v>0.1</v>
      </c>
    </row>
    <row r="12" spans="2:6">
      <c r="B12" t="str">
        <f>Scoring!C22</f>
        <v>Continous improvement</v>
      </c>
      <c r="C12" s="40">
        <f>Scoring!D21</f>
        <v>0</v>
      </c>
      <c r="D12" s="40">
        <f>Scoring!E21</f>
        <v>0</v>
      </c>
      <c r="E12">
        <v>1</v>
      </c>
      <c r="F12">
        <f t="shared" si="0"/>
        <v>0.1</v>
      </c>
    </row>
    <row r="16" spans="2:6" ht="15" thickBot="1"/>
    <row r="17" spans="2:6" ht="15" thickBot="1">
      <c r="B17" s="41" t="s">
        <v>279</v>
      </c>
      <c r="C17" s="42">
        <f>AVERAGE(C3:C12)</f>
        <v>0</v>
      </c>
      <c r="D17" s="42">
        <f>AVERAGE(D3:D12)</f>
        <v>0</v>
      </c>
      <c r="E17" s="43" t="s">
        <v>280</v>
      </c>
      <c r="F17" s="48">
        <f>SUMPRODUCT(D3:D12,F3:F12)</f>
        <v>0</v>
      </c>
    </row>
    <row r="19" spans="2:6">
      <c r="E19">
        <f>SUM(E3:E12)</f>
        <v>10</v>
      </c>
      <c r="F19">
        <f>SUM(F3:F12)</f>
        <v>0.99999999999999989</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9" ma:contentTypeDescription="Create a new document." ma:contentTypeScope="" ma:versionID="92a752880de2fdaec4749b92dbd6e46e">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f89ebbc6f408995f6b8d7b2bf7d9b778"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090B83-20E0-47AF-B2A6-2FB3597F70AE}"/>
</file>

<file path=customXml/itemProps2.xml><?xml version="1.0" encoding="utf-8"?>
<ds:datastoreItem xmlns:ds="http://schemas.openxmlformats.org/officeDocument/2006/customXml" ds:itemID="{E31316BC-09B8-48FB-ABE9-F3BE9145ABB2}"/>
</file>

<file path=customXml/itemProps3.xml><?xml version="1.0" encoding="utf-8"?>
<ds:datastoreItem xmlns:ds="http://schemas.openxmlformats.org/officeDocument/2006/customXml" ds:itemID="{C9D082B1-72B5-4733-B62A-B0FA86C3A5B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Liam Austin</cp:lastModifiedBy>
  <cp:revision/>
  <dcterms:created xsi:type="dcterms:W3CDTF">2024-02-15T19:27:07Z</dcterms:created>
  <dcterms:modified xsi:type="dcterms:W3CDTF">2026-06-18T14:00:56Z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