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11" documentId="8_{4EF7734A-FBA5-4A66-9732-233952FEE183}" xr6:coauthVersionLast="47" xr6:coauthVersionMax="47" xr10:uidLastSave="{98A15CA8-5C23-4009-B1AD-B75D00206AAD}"/>
  <bookViews>
    <workbookView xWindow="-26235" yWindow="-3195" windowWidth="25485" windowHeight="15195" firstSheet="3" activeTab="2" xr2:uid="{536D9CB4-1F5B-49F4-808C-72A837DCD837}"/>
  </bookViews>
  <sheets>
    <sheet name="Revisions&amp;Action Log" sheetId="27" r:id="rId1"/>
    <sheet name="Acronyms" sheetId="20" r:id="rId2"/>
    <sheet name="Instructions" sheetId="29" r:id="rId3"/>
    <sheet name="Dashboard" sheetId="24" r:id="rId4"/>
    <sheet name="Working at Height" sheetId="28" r:id="rId5"/>
    <sheet name="Scoring" sheetId="26" r:id="rId6"/>
    <sheet name="Weights" sheetId="25" r:id="rId7"/>
  </sheets>
  <definedNames>
    <definedName name="_xlnm.Print_Area" localSheetId="1">Acronyms!$A$1:$J$19</definedName>
    <definedName name="_xlnm.Print_Area" localSheetId="3">Dashboard!$A$1:$J$47</definedName>
    <definedName name="_xlnm.Print_Area" localSheetId="0">'Revisions&amp;Action Log'!$A$1:$I$11</definedName>
    <definedName name="_xlnm.Print_Area" localSheetId="4">'Working at Height'!$A$1:$G$24</definedName>
    <definedName name="_xlnm.Print_Titles" localSheetId="4">'Working at Height'!$1:$2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24" l="1"/>
  <c r="F3" i="25"/>
  <c r="F4" i="25"/>
  <c r="F5" i="25"/>
  <c r="F6" i="25"/>
  <c r="B3" i="25"/>
  <c r="E9" i="25"/>
  <c r="F4" i="26"/>
  <c r="C3" i="25" s="1"/>
  <c r="F6" i="26"/>
  <c r="F18" i="24" s="1"/>
  <c r="G18" i="24" s="1"/>
  <c r="F7" i="26"/>
  <c r="F19" i="24" s="1"/>
  <c r="G19" i="24" s="1"/>
  <c r="F8" i="26"/>
  <c r="F20" i="24" s="1"/>
  <c r="G20" i="24" s="1"/>
  <c r="G12" i="26"/>
  <c r="H24" i="24" s="1"/>
  <c r="G11" i="26"/>
  <c r="G10" i="26"/>
  <c r="H22" i="24" s="1"/>
  <c r="I22" i="24" s="1"/>
  <c r="G8" i="26"/>
  <c r="H20" i="24" s="1"/>
  <c r="G7" i="26"/>
  <c r="H19" i="24" s="1"/>
  <c r="G6" i="26"/>
  <c r="H18" i="24" s="1"/>
  <c r="G4" i="26"/>
  <c r="D3" i="25" s="1"/>
  <c r="B4" i="26"/>
  <c r="B32" i="24"/>
  <c r="B30" i="24"/>
  <c r="B20" i="26"/>
  <c r="G20" i="26"/>
  <c r="G19" i="26" s="1"/>
  <c r="D6" i="25" s="1"/>
  <c r="G18" i="26"/>
  <c r="G17" i="26"/>
  <c r="G16" i="26"/>
  <c r="H28" i="24" s="1"/>
  <c r="G15" i="26"/>
  <c r="G14" i="26"/>
  <c r="H26" i="24" s="1"/>
  <c r="G13" i="26"/>
  <c r="H25" i="24" s="1"/>
  <c r="F20" i="26"/>
  <c r="F19" i="26" s="1"/>
  <c r="C6" i="25" s="1"/>
  <c r="F18" i="26"/>
  <c r="F30" i="24" s="1"/>
  <c r="G30" i="24" s="1"/>
  <c r="F17" i="26"/>
  <c r="F29" i="24" s="1"/>
  <c r="G29" i="24" s="1"/>
  <c r="F16" i="26"/>
  <c r="F28" i="24" s="1"/>
  <c r="G28" i="24" s="1"/>
  <c r="F15" i="26"/>
  <c r="F27" i="24" s="1"/>
  <c r="G27" i="24" s="1"/>
  <c r="F14" i="26"/>
  <c r="F26" i="24" s="1"/>
  <c r="G26" i="24" s="1"/>
  <c r="F13" i="26"/>
  <c r="F25" i="24" s="1"/>
  <c r="G25" i="24" s="1"/>
  <c r="F12" i="26"/>
  <c r="F24" i="24" s="1"/>
  <c r="G24" i="24" s="1"/>
  <c r="F11" i="26"/>
  <c r="F23" i="24" s="1"/>
  <c r="G23" i="24" s="1"/>
  <c r="F10" i="26"/>
  <c r="F22" i="24" s="1"/>
  <c r="G22" i="24" s="1"/>
  <c r="B6" i="25"/>
  <c r="B5" i="25"/>
  <c r="B4" i="25"/>
  <c r="B18" i="26"/>
  <c r="F16" i="24" l="1"/>
  <c r="G16" i="24" s="1"/>
  <c r="H16" i="24"/>
  <c r="I16" i="24" s="1"/>
  <c r="H23" i="24"/>
  <c r="I23" i="24" s="1"/>
  <c r="H27" i="24"/>
  <c r="I27" i="24" s="1"/>
  <c r="H30" i="24"/>
  <c r="I30" i="24" s="1"/>
  <c r="H29" i="24"/>
  <c r="I29" i="24" s="1"/>
  <c r="I28" i="24"/>
  <c r="I25" i="24"/>
  <c r="I26" i="24"/>
  <c r="F31" i="24"/>
  <c r="G31" i="24" s="1"/>
  <c r="F32" i="24"/>
  <c r="G32" i="24" s="1"/>
  <c r="H31" i="24"/>
  <c r="H32" i="24"/>
  <c r="F9" i="26"/>
  <c r="C5" i="25" l="1"/>
  <c r="I32" i="24"/>
  <c r="I24" i="24"/>
  <c r="I20" i="24"/>
  <c r="I19" i="24"/>
  <c r="F5" i="26" l="1"/>
  <c r="F3" i="26" s="1"/>
  <c r="I18" i="24"/>
  <c r="G5" i="26"/>
  <c r="G3" i="26" s="1"/>
  <c r="G9" i="26"/>
  <c r="H15" i="24" l="1"/>
  <c r="I15" i="24" s="1"/>
  <c r="G2" i="26"/>
  <c r="F15" i="24"/>
  <c r="G15" i="24" s="1"/>
  <c r="F2" i="26"/>
  <c r="D4" i="25"/>
  <c r="H17" i="24"/>
  <c r="I17" i="24" s="1"/>
  <c r="D5" i="25"/>
  <c r="H21" i="24"/>
  <c r="I21" i="24" s="1"/>
  <c r="F17" i="24"/>
  <c r="C4" i="25"/>
  <c r="C7" i="25" s="1"/>
  <c r="F21" i="24"/>
  <c r="G21" i="24" s="1"/>
  <c r="I31" i="24"/>
  <c r="G17" i="24" l="1"/>
  <c r="F14" i="24"/>
  <c r="G14" i="24" s="1"/>
  <c r="D7" i="25"/>
  <c r="F9" i="25" l="1"/>
  <c r="F7" i="25"/>
  <c r="H14" i="24" s="1"/>
  <c r="I14"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3" authorId="0" shapeId="0" xr:uid="{7913E48F-7A5A-4558-8467-DEE83CADCCA5}">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sharedStrings.xml><?xml version="1.0" encoding="utf-8"?>
<sst xmlns="http://schemas.openxmlformats.org/spreadsheetml/2006/main" count="253" uniqueCount="175">
  <si>
    <r>
      <rPr>
        <b/>
        <sz val="12"/>
        <color theme="1"/>
        <rFont val="Verdana"/>
        <family val="2"/>
      </rPr>
      <t xml:space="preserve">EI3262 WORKING AT HEIGHT IN THE 
OFFSHORE WIND INDUSTRY
2nd edition, July 2018
</t>
    </r>
    <r>
      <rPr>
        <b/>
        <sz val="16"/>
        <color theme="1"/>
        <rFont val="Verdana"/>
        <family val="2"/>
      </rPr>
      <t xml:space="preserve">
Revisions and Action Log</t>
    </r>
  </si>
  <si>
    <t>Revision</t>
  </si>
  <si>
    <t>Comment</t>
  </si>
  <si>
    <t>R1</t>
  </si>
  <si>
    <t>R2</t>
  </si>
  <si>
    <t>R3</t>
  </si>
  <si>
    <t>R4</t>
  </si>
  <si>
    <t>R5</t>
  </si>
  <si>
    <t>Action Log</t>
  </si>
  <si>
    <t>A1</t>
  </si>
  <si>
    <t>A2</t>
  </si>
  <si>
    <t>A3</t>
  </si>
  <si>
    <t>A4</t>
  </si>
  <si>
    <t>A5</t>
  </si>
  <si>
    <t>A6</t>
  </si>
  <si>
    <t>A7</t>
  </si>
  <si>
    <t>A8</t>
  </si>
  <si>
    <t>A9</t>
  </si>
  <si>
    <t>A10</t>
  </si>
  <si>
    <t>A11</t>
  </si>
  <si>
    <t>A12</t>
  </si>
  <si>
    <t>A13</t>
  </si>
  <si>
    <r>
      <rPr>
        <b/>
        <sz val="12"/>
        <color theme="1"/>
        <rFont val="Verdana"/>
        <family val="2"/>
      </rPr>
      <t xml:space="preserve">EI3262 WORKING AT HEIGHT IN THE 
OFFSHORE WIND INDUSTRY
2nd edition, July 2018
</t>
    </r>
    <r>
      <rPr>
        <b/>
        <sz val="16"/>
        <color theme="1"/>
        <rFont val="Verdana"/>
        <family val="2"/>
      </rPr>
      <t xml:space="preserve">
Acronyms and Abbreviations</t>
    </r>
  </si>
  <si>
    <t>Acronyms / Abbreviations</t>
  </si>
  <si>
    <t>Description</t>
  </si>
  <si>
    <t>HAVS</t>
  </si>
  <si>
    <t>Hand-arm Vibration Syndrome</t>
  </si>
  <si>
    <t>HAZID</t>
  </si>
  <si>
    <t>Hazard Identification</t>
  </si>
  <si>
    <t>HSE</t>
  </si>
  <si>
    <t>Health Safety and Environmental</t>
  </si>
  <si>
    <t>H&amp;S</t>
  </si>
  <si>
    <t>Health and Safety</t>
  </si>
  <si>
    <t>MEWP</t>
  </si>
  <si>
    <t>Mobile Elevated Work Platform</t>
  </si>
  <si>
    <t>PPE</t>
  </si>
  <si>
    <t>Personal Protective Equipment</t>
  </si>
  <si>
    <t>PM</t>
  </si>
  <si>
    <t>Project Manager</t>
  </si>
  <si>
    <t>RAMS</t>
  </si>
  <si>
    <t>Risk Assessments and Method Statements</t>
  </si>
  <si>
    <t>RCA</t>
  </si>
  <si>
    <t>Root Cause Analysis</t>
  </si>
  <si>
    <t>RPE</t>
  </si>
  <si>
    <t>Respiratory Protective Equipment</t>
  </si>
  <si>
    <t>SIMOPS</t>
  </si>
  <si>
    <t>Simultaneous Operations</t>
  </si>
  <si>
    <t>SSOW</t>
  </si>
  <si>
    <t>Safe Systems of Work</t>
  </si>
  <si>
    <t>WAH</t>
  </si>
  <si>
    <t>Work at Height</t>
  </si>
  <si>
    <t>Manual and Scoring</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</si>
  <si>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</si>
  <si>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</si>
  <si>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</si>
  <si>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</si>
  <si>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</si>
  <si>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</si>
  <si>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</si>
  <si>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</si>
  <si>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</si>
  <si>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</si>
  <si>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</si>
  <si>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</si>
  <si>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</si>
  <si>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</si>
  <si>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</si>
  <si>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</si>
  <si>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</si>
  <si>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</si>
  <si>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</si>
  <si>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</si>
  <si>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</si>
  <si>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</si>
  <si>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r>
      <t>EI3262 WORKING AT HEIGHT IN THE 
OFFSHORE WIND INDUSTRY, 2</t>
    </r>
    <r>
      <rPr>
        <b/>
        <vertAlign val="superscript"/>
        <sz val="16"/>
        <color theme="1"/>
        <rFont val="Aptos"/>
        <family val="2"/>
      </rPr>
      <t>nd</t>
    </r>
    <r>
      <rPr>
        <b/>
        <sz val="16"/>
        <color theme="1"/>
        <rFont val="Aptos"/>
        <family val="2"/>
      </rPr>
      <t xml:space="preserve"> edition, July 2018
Checklist Summary Report</t>
    </r>
  </si>
  <si>
    <t>GPG reference:  https://www.gplusoffshorewind.com/__data/assets/pdf_file/0010/633556/Work-at-Height-Guidelines-2nd-Edition-B31jk-web-version.pdf</t>
  </si>
  <si>
    <t>Implementation level</t>
  </si>
  <si>
    <t>Phase Checked</t>
  </si>
  <si>
    <t>Jurisdiction</t>
  </si>
  <si>
    <t>Reference</t>
  </si>
  <si>
    <t>Date</t>
  </si>
  <si>
    <t>Reviewer(s)</t>
  </si>
  <si>
    <t>Assessment Status</t>
  </si>
  <si>
    <t>Maturity 
Level (weighted)</t>
  </si>
  <si>
    <t>Overall Level</t>
  </si>
  <si>
    <t>Hierarchy of Protective Measures for Work at Height</t>
  </si>
  <si>
    <t>Life cycle phase guidance</t>
  </si>
  <si>
    <t>Design</t>
  </si>
  <si>
    <t>Construction</t>
  </si>
  <si>
    <t>Commissioning and operations and maintenance (O&amp;M)</t>
  </si>
  <si>
    <t>Topic Guidance</t>
  </si>
  <si>
    <t>Common requirements</t>
  </si>
  <si>
    <t>Falling or dropped objects</t>
  </si>
  <si>
    <t>Transfer by stepping over between vessels and offshore structures</t>
  </si>
  <si>
    <t>Transfers using walk to walk gangways</t>
  </si>
  <si>
    <t>Transfers between vessels</t>
  </si>
  <si>
    <t>Access to working locations</t>
  </si>
  <si>
    <t>Rescue and evacuation from working locations</t>
  </si>
  <si>
    <t>Temporary access platforms</t>
  </si>
  <si>
    <t>Safe behaviour for WAH</t>
  </si>
  <si>
    <t>Flowcharts: preparation / review of operational procedures</t>
  </si>
  <si>
    <t>EI3262 Working at Height</t>
  </si>
  <si>
    <t>Item</t>
  </si>
  <si>
    <t>Question</t>
  </si>
  <si>
    <t>Status</t>
  </si>
  <si>
    <t>Supporting comments</t>
  </si>
  <si>
    <t>Actions</t>
  </si>
  <si>
    <t>Owner</t>
  </si>
  <si>
    <t xml:space="preserve">Date </t>
  </si>
  <si>
    <t>Is there evidence that the business/ site has senior management level buy in to the G+ GPG?
Do the business management systems reflect the GPG?</t>
  </si>
  <si>
    <t>Not Assessed</t>
  </si>
  <si>
    <t>Has a hierarchy of protective measures been applied for WAH?</t>
  </si>
  <si>
    <t>Have common requirements for access equipment been addressed for any part of an offshore platform including specific requirements for situations listed in G+ GPG</t>
  </si>
  <si>
    <t>3.2.1</t>
  </si>
  <si>
    <t>Are selected contractors competent and is adequate monitoring in place for controlling the health and safety risk profile of the construction/ decommissioning phase?</t>
  </si>
  <si>
    <t>3.2.2</t>
  </si>
  <si>
    <t>Is the risk of temporary hazards (e.g. temporary openings, falling objects) controlled?</t>
  </si>
  <si>
    <t>3.3.1</t>
  </si>
  <si>
    <t>Are there robust processes in place for vessel selection and mobilisation, taking account of the key hazards to address, and recommended risk controls with respect to transfers from access vessels?</t>
  </si>
  <si>
    <t>3.3.2</t>
  </si>
  <si>
    <t>Are there robust processes in place for planning tasks involving WAH?</t>
  </si>
  <si>
    <t>Has every person undertaking work at height received a level of training that complies with a minimum standard?</t>
  </si>
  <si>
    <t>Are systems in place to develop and monitor competence, such as:</t>
  </si>
  <si>
    <t>4.2.1</t>
  </si>
  <si>
    <t>accompanying new personnel during their first few transfers to offshore structures.</t>
  </si>
  <si>
    <t>4.2.4</t>
  </si>
  <si>
    <t>ensure all parties involved in contracting, organising, planning, managing and supervising the work have sufficient competence to fulfil their role.</t>
  </si>
  <si>
    <t>4.2.5</t>
  </si>
  <si>
    <t>Are clear expectations set for the standards of safety that are expected in relation to WAH on vessels? Do all personnel involved have suitable training and competence?</t>
  </si>
  <si>
    <t>4.2.6</t>
  </si>
  <si>
    <t>Do all personnel involved in WAH will have the PPE available as a minimum referenced in G+ GPG?</t>
  </si>
  <si>
    <t>4.2.7</t>
  </si>
  <si>
    <t>Is scope and frequency of inspection and maintenance activities driven by aim to ensure that health and safety conditions are maintained and that deterioration liable to result in dangerous situations can be detected and remedied in good time?</t>
  </si>
  <si>
    <t>4.2.7.4</t>
  </si>
  <si>
    <t>Does the inspection of anchor systems comply with EN365?</t>
  </si>
  <si>
    <t>4.2.7.5</t>
  </si>
  <si>
    <t>Is the correct scope and schedule of maintenance undertaken on lifts, to ensure their safe and reliable operation?</t>
  </si>
  <si>
    <t>Is guidance followed provided on G+ Drops GPG document?</t>
  </si>
  <si>
    <t>PPE requirements for transfer
Supervisory/working arrangements
Training and skills
Hazards during specific activities</t>
  </si>
  <si>
    <t>Gangway operation
Hazards during specific activities</t>
  </si>
  <si>
    <t>Level step-over
Transfer using a pilot ladder
Transfer by stepping over onto a boat landing ladder</t>
  </si>
  <si>
    <t>Are specific hazards and recommended risk controls in place relating to access to working locations?  Check against activities listed in Table 5</t>
  </si>
  <si>
    <t>4.7.3</t>
  </si>
  <si>
    <t>If rope access is used, are general principles of rope access followed listed in G+ GPG?</t>
  </si>
  <si>
    <t>Is suitable rescue and evacuation equipment provided, suitable for use in their intended location, taking account of:</t>
  </si>
  <si>
    <t>types of rescue that may be necessary</t>
  </si>
  <si>
    <t>locations from which people may need to be rescued</t>
  </si>
  <si>
    <t>heights through which a casualty may be raised or lowered</t>
  </si>
  <si>
    <t>number of people who may need to evacuate using the kit(s)</t>
  </si>
  <si>
    <t>types of anchor system to which the kit may need to be attached</t>
  </si>
  <si>
    <t>ability to set the kit up while remaining in a safe location</t>
  </si>
  <si>
    <t>time available for evacuation;</t>
  </si>
  <si>
    <t>location where people may</t>
  </si>
  <si>
    <t>range of PPE that may be in use</t>
  </si>
  <si>
    <t>4.8.6</t>
  </si>
  <si>
    <t>Is a rescue plan in place prior to any work at height being carried out?</t>
  </si>
  <si>
    <t>4.8.8</t>
  </si>
  <si>
    <t>Are principle hazards listed in Table 6 used as an input to a hazard identification and risk assessment process?</t>
  </si>
  <si>
    <t>4.9.1</t>
  </si>
  <si>
    <t>Do the common requirements for scaffolding, listed in Table 7 apply (to any type of scaffold platform listed in Table 8))?</t>
  </si>
  <si>
    <t>4.10.3</t>
  </si>
  <si>
    <t xml:space="preserve">Does the employer fulfill his key role in: </t>
  </si>
  <si>
    <t>setting the objectives, in terms of design standards, safety, cost and schedule</t>
  </si>
  <si>
    <t>appointing the main contractor(s)</t>
  </si>
  <si>
    <t>having a role in monitoring how the work is carried out.</t>
  </si>
  <si>
    <t>4.10.4</t>
  </si>
  <si>
    <t xml:space="preserve">In situations where it is necessary to work at height, employer (here anyone who employs people) and employees have the specific safety-related duties and behaviours, set out in Table 9 </t>
  </si>
  <si>
    <t>Is the process used in G+ GPG to support the development of 'operational procedures' or 'work instructions' for offshore tasks involving WAH? (Ref 5)</t>
  </si>
  <si>
    <t>Section</t>
  </si>
  <si>
    <t>Assessment</t>
  </si>
  <si>
    <t>Maturity</t>
  </si>
  <si>
    <t>Weight</t>
  </si>
  <si>
    <t>Weights (normalized)</t>
  </si>
  <si>
    <t>Average maturity</t>
  </si>
  <si>
    <t>Weighted maturity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</si>
</sst>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b/>
      <sz val="8"/>
      <color rgb="FF000000"/>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b/>
      <sz val="8"/>
      <color theme="1"/>
      <name val="Aptos"/>
      <family val="2"/>
    </font>
    <font>
      <sz val="11"/>
      <color theme="1"/>
      <name val="Aptos"/>
      <family val="2"/>
    </font>
    <font>
      <sz val="11"/>
      <color rgb="FF000000"/>
      <name val="Aptos"/>
      <family val="2"/>
    </font>
    <font>
      <b/>
      <sz val="16"/>
      <color theme="1"/>
      <name val="Aptos"/>
      <family val="2"/>
    </font>
    <font>
      <b/>
      <sz val="14"/>
      <color theme="0"/>
      <name val="Aptos"/>
      <family val="2"/>
    </font>
    <font>
      <sz val="14"/>
      <color theme="1"/>
      <name val="Aptos"/>
      <family val="2"/>
    </font>
    <font>
      <b/>
      <sz val="11"/>
      <color rgb="FFFF0000"/>
      <name val="Aptos"/>
      <family val="2"/>
    </font>
    <font>
      <b/>
      <sz val="14"/>
      <color rgb="FFFF0000"/>
      <name val="Aptos"/>
      <family val="2"/>
    </font>
    <font>
      <sz val="11"/>
      <color rgb="FF000000"/>
      <name val="Calibri"/>
      <family val="2"/>
    </font>
    <font>
      <b/>
      <sz val="12"/>
      <color rgb="FF000000"/>
      <name val="Calibri"/>
      <family val="2"/>
      <scheme val="minor"/>
    </font>
    <font>
      <b/>
      <sz val="11"/>
      <color rgb="FF000000"/>
      <name val="Calibri"/>
      <family val="2"/>
    </font>
    <font>
      <b/>
      <sz val="11"/>
      <color theme="1"/>
      <name val="Calibri"/>
      <family val="2"/>
    </font>
    <font>
      <sz val="11"/>
      <color rgb="FF000000"/>
      <name val="Calibri"/>
      <family val="2"/>
      <scheme val="minor"/>
    </font>
    <font>
      <b/>
      <vertAlign val="superscript"/>
      <sz val="16"/>
      <color theme="1"/>
      <name val="Aptos"/>
      <family val="2"/>
    </font>
    <font>
      <b/>
      <sz val="12"/>
      <color theme="1"/>
      <name val="Verdana"/>
      <family val="2"/>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s>
  <borders count="39">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thin">
        <color rgb="FF9DADBA"/>
      </left>
      <right style="thin">
        <color rgb="FF9DADBA"/>
      </right>
      <top style="thin">
        <color rgb="FF9DADBA"/>
      </top>
      <bottom style="thin">
        <color theme="0" tint="-0.34998626667073579"/>
      </bottom>
      <diagonal/>
    </border>
    <border>
      <left style="thin">
        <color rgb="FF9DADBA"/>
      </left>
      <right/>
      <top style="thin">
        <color rgb="FF9DADBA"/>
      </top>
      <bottom style="thin">
        <color theme="0" tint="-0.34998626667073579"/>
      </bottom>
      <diagonal/>
    </border>
    <border>
      <left/>
      <right/>
      <top style="thin">
        <color rgb="FF9DADBA"/>
      </top>
      <bottom style="thin">
        <color theme="0" tint="-0.34998626667073579"/>
      </bottom>
      <diagonal/>
    </border>
    <border>
      <left/>
      <right style="thin">
        <color rgb="FF9DADBA"/>
      </right>
      <top style="thin">
        <color rgb="FF9DADBA"/>
      </top>
      <bottom style="thin">
        <color theme="0" tint="-0.34998626667073579"/>
      </bottom>
      <diagonal/>
    </border>
    <border>
      <left/>
      <right/>
      <top/>
      <bottom style="thin">
        <color rgb="FF9DADBA"/>
      </bottom>
      <diagonal/>
    </border>
    <border>
      <left/>
      <right/>
      <top/>
      <bottom style="thin">
        <color rgb="FF66868F"/>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s>
  <cellStyleXfs count="2">
    <xf numFmtId="0" fontId="0" fillId="0" borderId="0"/>
    <xf numFmtId="9" fontId="1" fillId="0" borderId="0" applyFont="0" applyFill="0" applyBorder="0" applyAlignment="0" applyProtection="0"/>
  </cellStyleXfs>
  <cellXfs count="193">
    <xf numFmtId="0" fontId="0" fillId="0" borderId="0" xfId="0"/>
    <xf numFmtId="0" fontId="0" fillId="2" borderId="0" xfId="0" applyFill="1"/>
    <xf numFmtId="0" fontId="0" fillId="2" borderId="0" xfId="0" applyFill="1" applyAlignment="1">
      <alignment horizontal="center"/>
    </xf>
    <xf numFmtId="0" fontId="2" fillId="2" borderId="0" xfId="0" applyFont="1" applyFill="1"/>
    <xf numFmtId="0" fontId="2" fillId="5" borderId="9" xfId="0" applyFont="1" applyFill="1" applyBorder="1"/>
    <xf numFmtId="0" fontId="2" fillId="5" borderId="11" xfId="0" applyFont="1" applyFill="1" applyBorder="1"/>
    <xf numFmtId="0" fontId="2" fillId="5" borderId="14" xfId="0" applyFont="1" applyFill="1" applyBorder="1"/>
    <xf numFmtId="0" fontId="2" fillId="5" borderId="7" xfId="0" applyFont="1" applyFill="1" applyBorder="1"/>
    <xf numFmtId="0" fontId="2" fillId="5" borderId="8" xfId="0" applyFont="1" applyFill="1" applyBorder="1"/>
    <xf numFmtId="0" fontId="2" fillId="5" borderId="10" xfId="0" applyFont="1" applyFill="1" applyBorder="1"/>
    <xf numFmtId="0" fontId="2" fillId="5" borderId="12" xfId="0" applyFont="1" applyFill="1" applyBorder="1"/>
    <xf numFmtId="0" fontId="3" fillId="5" borderId="0" xfId="0" applyFont="1" applyFill="1" applyAlignment="1">
      <alignment horizontal="center" vertical="center"/>
    </xf>
    <xf numFmtId="0" fontId="2" fillId="5" borderId="13" xfId="0" applyFont="1" applyFill="1" applyBorder="1"/>
    <xf numFmtId="0" fontId="4" fillId="5" borderId="0" xfId="0" applyFont="1" applyFill="1" applyAlignment="1">
      <alignment horizontal="left" vertical="center" wrapText="1"/>
    </xf>
    <xf numFmtId="0" fontId="4" fillId="5" borderId="0" xfId="0" applyFont="1" applyFill="1" applyAlignment="1">
      <alignment horizontal="left" vertical="center"/>
    </xf>
    <xf numFmtId="0" fontId="7" fillId="2" borderId="0" xfId="0" applyFont="1" applyFill="1"/>
    <xf numFmtId="0" fontId="9" fillId="7" borderId="4" xfId="0" applyFont="1" applyFill="1" applyBorder="1" applyAlignment="1">
      <alignment vertical="center" textRotation="90" wrapText="1"/>
    </xf>
    <xf numFmtId="0" fontId="9" fillId="7" borderId="4" xfId="0" applyFont="1" applyFill="1" applyBorder="1" applyAlignment="1">
      <alignment horizontal="center" vertical="center" textRotation="90" wrapText="1"/>
    </xf>
    <xf numFmtId="0" fontId="9" fillId="7" borderId="5" xfId="0" applyFont="1" applyFill="1" applyBorder="1" applyAlignment="1">
      <alignment vertical="center" textRotation="90" wrapText="1"/>
    </xf>
    <xf numFmtId="0" fontId="10" fillId="4" borderId="2" xfId="0" applyFont="1" applyFill="1" applyBorder="1" applyAlignment="1">
      <alignment horizontal="center" vertical="center" wrapText="1"/>
    </xf>
    <xf numFmtId="0" fontId="10" fillId="4" borderId="2" xfId="0" applyFont="1" applyFill="1" applyBorder="1" applyAlignment="1">
      <alignment vertical="center" wrapText="1"/>
    </xf>
    <xf numFmtId="0" fontId="11" fillId="8"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vertical="center" wrapText="1"/>
    </xf>
    <xf numFmtId="0" fontId="13" fillId="2" borderId="2" xfId="0" applyFont="1" applyFill="1" applyBorder="1" applyAlignment="1">
      <alignment horizontal="center" vertical="center" wrapText="1"/>
    </xf>
    <xf numFmtId="0" fontId="14" fillId="0" borderId="2" xfId="0" applyFont="1" applyBorder="1" applyAlignment="1">
      <alignment vertical="center" wrapText="1"/>
    </xf>
    <xf numFmtId="0" fontId="16" fillId="0" borderId="2" xfId="0" applyFont="1" applyBorder="1" applyAlignment="1">
      <alignment vertical="center" wrapText="1"/>
    </xf>
    <xf numFmtId="0" fontId="0" fillId="0" borderId="0" xfId="0" applyAlignment="1">
      <alignment wrapText="1"/>
    </xf>
    <xf numFmtId="0" fontId="17" fillId="2" borderId="20" xfId="0" applyFont="1" applyFill="1" applyBorder="1" applyAlignment="1">
      <alignment horizontal="left" vertical="center" wrapText="1"/>
    </xf>
    <xf numFmtId="0" fontId="19" fillId="2" borderId="0" xfId="0" applyFont="1" applyFill="1"/>
    <xf numFmtId="0" fontId="12" fillId="9" borderId="2" xfId="0" applyFont="1" applyFill="1" applyBorder="1" applyAlignment="1">
      <alignment vertical="center" wrapText="1"/>
    </xf>
    <xf numFmtId="0" fontId="12" fillId="0" borderId="2" xfId="0" applyFont="1" applyBorder="1" applyAlignment="1">
      <alignment horizontal="left" vertical="center" wrapText="1"/>
    </xf>
    <xf numFmtId="0" fontId="23" fillId="0" borderId="6" xfId="0" applyFont="1" applyBorder="1" applyAlignment="1">
      <alignment horizontal="center" vertical="center" wrapText="1"/>
    </xf>
    <xf numFmtId="0" fontId="22" fillId="2" borderId="0" xfId="0" applyFont="1" applyFill="1"/>
    <xf numFmtId="0" fontId="24" fillId="5" borderId="0" xfId="0" applyFont="1" applyFill="1" applyAlignment="1">
      <alignment horizontal="left" vertical="center" wrapText="1"/>
    </xf>
    <xf numFmtId="0" fontId="24" fillId="5" borderId="0" xfId="0" applyFont="1" applyFill="1" applyAlignment="1">
      <alignment horizontal="left" vertical="center"/>
    </xf>
    <xf numFmtId="9" fontId="25" fillId="7" borderId="6" xfId="1" applyFont="1" applyFill="1" applyBorder="1" applyAlignment="1">
      <alignment horizontal="center" vertical="center"/>
    </xf>
    <xf numFmtId="9" fontId="26" fillId="7" borderId="6" xfId="0" applyNumberFormat="1" applyFont="1" applyFill="1" applyBorder="1" applyAlignment="1">
      <alignment vertical="center"/>
    </xf>
    <xf numFmtId="0" fontId="27" fillId="2" borderId="0" xfId="0" applyFont="1" applyFill="1"/>
    <xf numFmtId="0" fontId="17" fillId="0" borderId="6" xfId="0" applyFont="1" applyBorder="1" applyAlignment="1">
      <alignment horizontal="center" vertical="center"/>
    </xf>
    <xf numFmtId="0" fontId="17" fillId="0" borderId="6" xfId="0" applyFont="1" applyBorder="1" applyAlignment="1">
      <alignment horizontal="center" vertical="center" wrapText="1"/>
    </xf>
    <xf numFmtId="0" fontId="17" fillId="2" borderId="6" xfId="0" applyFont="1" applyFill="1" applyBorder="1" applyAlignment="1">
      <alignment horizontal="center" vertical="center"/>
    </xf>
    <xf numFmtId="0" fontId="12" fillId="0" borderId="2" xfId="0" applyFont="1" applyBorder="1" applyAlignment="1">
      <alignment horizontal="left" vertical="center" wrapText="1" indent="3"/>
    </xf>
    <xf numFmtId="0" fontId="14" fillId="0" borderId="2" xfId="0" applyFont="1" applyBorder="1" applyAlignment="1">
      <alignment horizontal="left" vertical="center" wrapText="1" indent="3"/>
    </xf>
    <xf numFmtId="0" fontId="3" fillId="7" borderId="6" xfId="0" applyFont="1" applyFill="1" applyBorder="1" applyAlignment="1">
      <alignment horizontal="center" vertical="center"/>
    </xf>
    <xf numFmtId="0" fontId="18" fillId="8" borderId="6" xfId="0" applyFont="1" applyFill="1" applyBorder="1" applyAlignment="1">
      <alignment horizontal="center" vertical="center"/>
    </xf>
    <xf numFmtId="0" fontId="28" fillId="5"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3" fillId="7" borderId="17" xfId="0" applyFont="1" applyFill="1" applyBorder="1" applyAlignment="1">
      <alignment vertical="center"/>
    </xf>
    <xf numFmtId="0" fontId="3" fillId="7" borderId="18" xfId="0" applyFont="1" applyFill="1" applyBorder="1" applyAlignment="1">
      <alignment vertical="center"/>
    </xf>
    <xf numFmtId="0" fontId="3" fillId="7" borderId="19" xfId="0" applyFont="1" applyFill="1" applyBorder="1" applyAlignment="1">
      <alignment vertical="center"/>
    </xf>
    <xf numFmtId="0" fontId="0" fillId="8" borderId="0" xfId="0" applyFill="1"/>
    <xf numFmtId="9" fontId="0" fillId="0" borderId="26" xfId="1" applyFont="1" applyBorder="1"/>
    <xf numFmtId="0" fontId="13" fillId="2" borderId="2" xfId="0" applyFont="1" applyFill="1" applyBorder="1" applyAlignment="1">
      <alignment vertical="center" wrapText="1"/>
    </xf>
    <xf numFmtId="0" fontId="17" fillId="2" borderId="0" xfId="0" applyFont="1" applyFill="1"/>
    <xf numFmtId="0" fontId="15" fillId="9" borderId="3" xfId="0" applyFont="1" applyFill="1" applyBorder="1" applyAlignment="1">
      <alignment vertical="center" wrapText="1"/>
    </xf>
    <xf numFmtId="0" fontId="32" fillId="9" borderId="0" xfId="0" applyFont="1" applyFill="1" applyAlignment="1">
      <alignment horizontal="center" vertical="center" wrapText="1"/>
    </xf>
    <xf numFmtId="0" fontId="32" fillId="9" borderId="0" xfId="0" applyFont="1" applyFill="1" applyAlignment="1">
      <alignment vertical="center" wrapText="1"/>
    </xf>
    <xf numFmtId="0" fontId="15" fillId="9" borderId="2" xfId="0" applyFont="1" applyFill="1" applyBorder="1" applyAlignment="1">
      <alignment horizontal="center" vertical="center" wrapText="1"/>
    </xf>
    <xf numFmtId="0" fontId="15" fillId="9" borderId="27" xfId="0" applyFont="1" applyFill="1" applyBorder="1" applyAlignment="1" applyProtection="1">
      <alignment vertical="center"/>
      <protection locked="0"/>
    </xf>
    <xf numFmtId="0" fontId="15" fillId="9" borderId="3" xfId="0" applyFont="1" applyFill="1" applyBorder="1" applyAlignment="1" applyProtection="1">
      <alignment vertical="center" wrapText="1"/>
      <protection locked="0"/>
    </xf>
    <xf numFmtId="0" fontId="21" fillId="9" borderId="29" xfId="0" applyFont="1" applyFill="1" applyBorder="1" applyAlignment="1">
      <alignment vertical="center" wrapText="1"/>
    </xf>
    <xf numFmtId="0" fontId="31" fillId="9" borderId="4" xfId="0" applyFont="1" applyFill="1" applyBorder="1" applyAlignment="1">
      <alignment horizontal="center" vertical="center" wrapText="1"/>
    </xf>
    <xf numFmtId="0" fontId="31" fillId="9" borderId="4" xfId="0" applyFont="1" applyFill="1" applyBorder="1" applyAlignment="1">
      <alignment vertical="center" wrapText="1"/>
    </xf>
    <xf numFmtId="0" fontId="30" fillId="9" borderId="4" xfId="0" applyFont="1" applyFill="1" applyBorder="1" applyAlignment="1" applyProtection="1">
      <alignment horizontal="center" vertical="center" wrapText="1"/>
      <protection locked="0"/>
    </xf>
    <xf numFmtId="0" fontId="30" fillId="9" borderId="4" xfId="0" applyFont="1" applyFill="1" applyBorder="1" applyAlignment="1" applyProtection="1">
      <alignment vertical="center" wrapText="1"/>
      <protection locked="0"/>
    </xf>
    <xf numFmtId="0" fontId="12" fillId="9" borderId="4" xfId="0" applyFont="1" applyFill="1" applyBorder="1" applyAlignment="1">
      <alignment horizontal="center" vertical="center" wrapText="1"/>
    </xf>
    <xf numFmtId="0" fontId="12" fillId="9" borderId="4" xfId="0" applyFont="1" applyFill="1" applyBorder="1" applyAlignment="1">
      <alignment vertical="center" wrapText="1"/>
    </xf>
    <xf numFmtId="0" fontId="12" fillId="9" borderId="5" xfId="0" applyFont="1" applyFill="1" applyBorder="1" applyAlignment="1">
      <alignment vertical="center" wrapText="1"/>
    </xf>
    <xf numFmtId="0" fontId="33" fillId="9" borderId="28" xfId="0" applyFont="1" applyFill="1" applyBorder="1" applyAlignment="1" applyProtection="1">
      <alignment horizontal="center" vertical="center"/>
      <protection locked="0"/>
    </xf>
    <xf numFmtId="0" fontId="33" fillId="9" borderId="28" xfId="0" applyFont="1" applyFill="1" applyBorder="1" applyAlignment="1" applyProtection="1">
      <alignment vertical="center"/>
      <protection locked="0"/>
    </xf>
    <xf numFmtId="0" fontId="29" fillId="9" borderId="4" xfId="0" applyFont="1" applyFill="1" applyBorder="1" applyAlignment="1" applyProtection="1">
      <alignment horizontal="center" vertical="center" wrapText="1"/>
      <protection locked="0"/>
    </xf>
    <xf numFmtId="0" fontId="29" fillId="9" borderId="4" xfId="0" applyFont="1" applyFill="1" applyBorder="1" applyAlignment="1" applyProtection="1">
      <alignment vertical="center" wrapText="1"/>
      <protection locked="0"/>
    </xf>
    <xf numFmtId="0" fontId="12" fillId="0" borderId="0" xfId="0" applyFont="1" applyAlignment="1">
      <alignment horizontal="left" wrapText="1" indent="3"/>
    </xf>
    <xf numFmtId="0" fontId="12" fillId="0" borderId="30" xfId="0" applyFont="1" applyBorder="1" applyAlignment="1">
      <alignment horizontal="left" indent="3"/>
    </xf>
    <xf numFmtId="0" fontId="12" fillId="3" borderId="30" xfId="0" applyFont="1" applyFill="1" applyBorder="1" applyAlignment="1">
      <alignment horizontal="left" indent="3"/>
    </xf>
    <xf numFmtId="0" fontId="12" fillId="0" borderId="30" xfId="0" applyFont="1" applyBorder="1" applyAlignment="1">
      <alignment vertical="center" wrapText="1"/>
    </xf>
    <xf numFmtId="0" fontId="12" fillId="0" borderId="30" xfId="0" applyFont="1" applyBorder="1" applyAlignment="1">
      <alignment horizontal="center" vertical="center" wrapText="1"/>
    </xf>
    <xf numFmtId="0" fontId="23" fillId="0" borderId="31" xfId="0" applyFont="1" applyBorder="1" applyAlignment="1">
      <alignment horizontal="center" vertical="center" wrapText="1"/>
    </xf>
    <xf numFmtId="2" fontId="15" fillId="9" borderId="2" xfId="0" applyNumberFormat="1" applyFont="1" applyFill="1" applyBorder="1" applyAlignment="1">
      <alignment horizontal="center" vertical="center" wrapText="1"/>
    </xf>
    <xf numFmtId="0" fontId="0" fillId="0" borderId="0" xfId="0" applyAlignment="1">
      <alignment horizontal="center"/>
    </xf>
    <xf numFmtId="46" fontId="0" fillId="0" borderId="0" xfId="0" applyNumberFormat="1"/>
    <xf numFmtId="0" fontId="17" fillId="2" borderId="17" xfId="0" applyFont="1" applyFill="1" applyBorder="1"/>
    <xf numFmtId="0" fontId="13" fillId="0" borderId="2" xfId="0" applyFont="1" applyBorder="1" applyAlignment="1">
      <alignment horizontal="center" vertical="center" wrapText="1"/>
    </xf>
    <xf numFmtId="0" fontId="17" fillId="5" borderId="7" xfId="0" applyFont="1" applyFill="1" applyBorder="1"/>
    <xf numFmtId="0" fontId="17" fillId="5" borderId="8" xfId="0" applyFont="1" applyFill="1" applyBorder="1"/>
    <xf numFmtId="0" fontId="17" fillId="5" borderId="9" xfId="0" applyFont="1" applyFill="1" applyBorder="1"/>
    <xf numFmtId="0" fontId="17" fillId="5" borderId="10" xfId="0" applyFont="1" applyFill="1" applyBorder="1"/>
    <xf numFmtId="0" fontId="17" fillId="5" borderId="11" xfId="0" applyFont="1" applyFill="1" applyBorder="1"/>
    <xf numFmtId="9" fontId="17" fillId="2" borderId="0" xfId="0" applyNumberFormat="1" applyFont="1" applyFill="1"/>
    <xf numFmtId="0" fontId="18" fillId="5" borderId="0" xfId="0" applyFont="1" applyFill="1" applyAlignment="1">
      <alignment horizontal="center" vertical="center"/>
    </xf>
    <xf numFmtId="0" fontId="18" fillId="6" borderId="6" xfId="0" applyFont="1" applyFill="1" applyBorder="1" applyAlignment="1">
      <alignment horizontal="center" vertical="center" wrapText="1"/>
    </xf>
    <xf numFmtId="9" fontId="18" fillId="6" borderId="6" xfId="0" applyNumberFormat="1" applyFont="1" applyFill="1" applyBorder="1" applyAlignment="1">
      <alignment horizontal="center"/>
    </xf>
    <xf numFmtId="9" fontId="17" fillId="2" borderId="6" xfId="0" applyNumberFormat="1" applyFont="1" applyFill="1" applyBorder="1" applyAlignment="1">
      <alignment wrapText="1"/>
    </xf>
    <xf numFmtId="9" fontId="17" fillId="2" borderId="6" xfId="0" applyNumberFormat="1" applyFont="1" applyFill="1" applyBorder="1"/>
    <xf numFmtId="0" fontId="17" fillId="2" borderId="0" xfId="0" applyFont="1" applyFill="1" applyAlignment="1">
      <alignment wrapText="1"/>
    </xf>
    <xf numFmtId="0" fontId="17" fillId="2" borderId="18" xfId="0" applyFont="1" applyFill="1" applyBorder="1"/>
    <xf numFmtId="0" fontId="17" fillId="2" borderId="19" xfId="0" applyFont="1" applyFill="1" applyBorder="1"/>
    <xf numFmtId="9" fontId="17" fillId="6" borderId="6" xfId="0" applyNumberFormat="1" applyFont="1" applyFill="1" applyBorder="1"/>
    <xf numFmtId="0" fontId="17" fillId="5" borderId="12" xfId="0" applyFont="1" applyFill="1" applyBorder="1"/>
    <xf numFmtId="0" fontId="17" fillId="5" borderId="13" xfId="0" applyFont="1" applyFill="1" applyBorder="1"/>
    <xf numFmtId="0" fontId="17" fillId="5" borderId="14" xfId="0" applyFont="1" applyFill="1" applyBorder="1"/>
    <xf numFmtId="0" fontId="18" fillId="2" borderId="0" xfId="0" applyFont="1" applyFill="1" applyAlignment="1">
      <alignment vertical="center"/>
    </xf>
    <xf numFmtId="9" fontId="17" fillId="2" borderId="31" xfId="0" applyNumberFormat="1" applyFont="1" applyFill="1" applyBorder="1"/>
    <xf numFmtId="9" fontId="25" fillId="7" borderId="0" xfId="0" applyNumberFormat="1" applyFont="1" applyFill="1" applyAlignment="1">
      <alignment horizontal="center" vertical="center"/>
    </xf>
    <xf numFmtId="9" fontId="3" fillId="7" borderId="6" xfId="1" applyFont="1" applyFill="1" applyBorder="1" applyAlignment="1">
      <alignment horizontal="left" vertical="center"/>
    </xf>
    <xf numFmtId="0" fontId="2" fillId="7" borderId="6" xfId="0" applyFont="1" applyFill="1" applyBorder="1" applyAlignment="1">
      <alignment horizontal="left" vertical="center"/>
    </xf>
    <xf numFmtId="9" fontId="2" fillId="7" borderId="6" xfId="0" applyNumberFormat="1" applyFont="1" applyFill="1" applyBorder="1" applyAlignment="1">
      <alignment horizontal="left" vertical="center"/>
    </xf>
    <xf numFmtId="0" fontId="17" fillId="5" borderId="0" xfId="0" applyFont="1" applyFill="1" applyAlignment="1">
      <alignment horizontal="left" vertical="center"/>
    </xf>
    <xf numFmtId="0" fontId="25" fillId="7" borderId="6" xfId="0" applyFont="1" applyFill="1" applyBorder="1" applyAlignment="1">
      <alignment horizontal="left" vertical="center"/>
    </xf>
    <xf numFmtId="0" fontId="24" fillId="2" borderId="15" xfId="0" applyFont="1" applyFill="1" applyBorder="1" applyAlignment="1">
      <alignment horizontal="left" vertical="center" wrapText="1"/>
    </xf>
    <xf numFmtId="0" fontId="24" fillId="2" borderId="16" xfId="0" applyFont="1" applyFill="1" applyBorder="1" applyAlignment="1">
      <alignment horizontal="left" vertical="center" wrapText="1"/>
    </xf>
    <xf numFmtId="0" fontId="24" fillId="2" borderId="16" xfId="0" applyFont="1" applyFill="1" applyBorder="1" applyAlignment="1">
      <alignment horizontal="left" vertical="center"/>
    </xf>
    <xf numFmtId="0" fontId="24" fillId="2" borderId="1" xfId="0" applyFont="1" applyFill="1" applyBorder="1" applyAlignment="1">
      <alignment horizontal="left" vertical="center"/>
    </xf>
    <xf numFmtId="0" fontId="18" fillId="7" borderId="20" xfId="0" applyFont="1" applyFill="1" applyBorder="1" applyAlignment="1">
      <alignment horizontal="left" vertical="center" wrapText="1"/>
    </xf>
    <xf numFmtId="0" fontId="18" fillId="6" borderId="17" xfId="0" applyFont="1" applyFill="1" applyBorder="1" applyAlignment="1">
      <alignment horizontal="center" vertical="center" wrapText="1"/>
    </xf>
    <xf numFmtId="0" fontId="18" fillId="6" borderId="19"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7" borderId="36" xfId="0" applyFont="1" applyFill="1" applyBorder="1" applyAlignment="1">
      <alignment horizontal="left" vertical="center" wrapText="1"/>
    </xf>
    <xf numFmtId="0" fontId="0" fillId="0" borderId="36" xfId="0" applyBorder="1" applyAlignment="1">
      <alignment horizontal="left" vertical="center" wrapText="1"/>
    </xf>
    <xf numFmtId="0" fontId="18" fillId="7" borderId="37" xfId="0" applyFont="1" applyFill="1" applyBorder="1" applyAlignment="1">
      <alignment horizontal="left" vertical="center" wrapText="1"/>
    </xf>
    <xf numFmtId="0" fontId="0" fillId="0" borderId="38" xfId="0" applyBorder="1" applyAlignment="1">
      <alignment horizontal="left" vertical="center" wrapText="1"/>
    </xf>
    <xf numFmtId="0" fontId="20" fillId="9" borderId="17" xfId="0" applyFont="1" applyFill="1" applyBorder="1" applyAlignment="1">
      <alignment horizontal="left" vertical="center" wrapText="1"/>
    </xf>
    <xf numFmtId="0" fontId="20" fillId="9" borderId="18" xfId="0" applyFont="1" applyFill="1" applyBorder="1" applyAlignment="1">
      <alignment horizontal="left" vertical="center" wrapText="1"/>
    </xf>
    <xf numFmtId="0" fontId="20" fillId="9" borderId="19" xfId="0" applyFont="1" applyFill="1" applyBorder="1" applyAlignment="1">
      <alignment horizontal="left" vertical="center" wrapText="1"/>
    </xf>
    <xf numFmtId="0" fontId="20" fillId="9" borderId="17" xfId="0" applyFont="1" applyFill="1" applyBorder="1" applyAlignment="1">
      <alignment vertical="center"/>
    </xf>
    <xf numFmtId="0" fontId="20" fillId="9" borderId="18" xfId="0" applyFont="1" applyFill="1" applyBorder="1" applyAlignment="1">
      <alignment vertical="center"/>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20" fillId="0" borderId="17" xfId="0" applyFont="1" applyBorder="1" applyAlignment="1">
      <alignment vertical="center"/>
    </xf>
    <xf numFmtId="0" fontId="20" fillId="0" borderId="18" xfId="0" applyFont="1" applyBorder="1" applyAlignment="1">
      <alignment vertical="center"/>
    </xf>
    <xf numFmtId="0" fontId="20" fillId="2" borderId="17" xfId="0" applyFont="1" applyFill="1" applyBorder="1" applyAlignment="1">
      <alignment horizontal="left" vertical="center" wrapText="1"/>
    </xf>
    <xf numFmtId="0" fontId="20" fillId="2" borderId="18" xfId="0" applyFont="1" applyFill="1" applyBorder="1" applyAlignment="1">
      <alignment horizontal="left" vertical="center" wrapText="1"/>
    </xf>
    <xf numFmtId="0" fontId="20" fillId="2" borderId="19" xfId="0" applyFont="1" applyFill="1" applyBorder="1" applyAlignment="1">
      <alignment horizontal="left" vertical="center" wrapText="1"/>
    </xf>
    <xf numFmtId="0" fontId="3" fillId="7" borderId="17" xfId="0" applyFont="1" applyFill="1" applyBorder="1" applyAlignment="1">
      <alignment horizontal="left" vertical="center"/>
    </xf>
    <xf numFmtId="0" fontId="3" fillId="7" borderId="18" xfId="0" applyFont="1" applyFill="1" applyBorder="1" applyAlignment="1">
      <alignment horizontal="left" vertical="center"/>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2" borderId="17" xfId="0" applyFont="1" applyFill="1" applyBorder="1" applyAlignment="1">
      <alignment vertical="center"/>
    </xf>
    <xf numFmtId="0" fontId="20" fillId="2" borderId="18" xfId="0" applyFont="1" applyFill="1" applyBorder="1" applyAlignment="1">
      <alignment vertical="center"/>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6" xfId="0" applyFont="1" applyFill="1" applyBorder="1" applyAlignment="1">
      <alignment horizontal="left" vertical="center"/>
    </xf>
    <xf numFmtId="0" fontId="4" fillId="2" borderId="1" xfId="0" applyFont="1" applyFill="1" applyBorder="1" applyAlignment="1">
      <alignment horizontal="left" vertical="center"/>
    </xf>
    <xf numFmtId="0" fontId="3" fillId="7" borderId="19" xfId="0" applyFont="1" applyFill="1" applyBorder="1" applyAlignment="1">
      <alignment horizontal="left" vertical="center"/>
    </xf>
    <xf numFmtId="0" fontId="20" fillId="9" borderId="17" xfId="0" applyFont="1" applyFill="1" applyBorder="1" applyAlignment="1">
      <alignment horizontal="left" vertical="center"/>
    </xf>
    <xf numFmtId="0" fontId="20" fillId="9" borderId="18" xfId="0" applyFont="1" applyFill="1" applyBorder="1" applyAlignment="1">
      <alignment horizontal="left" vertical="center"/>
    </xf>
    <xf numFmtId="0" fontId="20" fillId="9" borderId="19" xfId="0" applyFont="1" applyFill="1" applyBorder="1" applyAlignment="1">
      <alignment horizontal="left" vertical="center"/>
    </xf>
    <xf numFmtId="0" fontId="20" fillId="2" borderId="17" xfId="0" applyFont="1" applyFill="1" applyBorder="1" applyAlignment="1">
      <alignment horizontal="left" vertical="center"/>
    </xf>
    <xf numFmtId="0" fontId="20" fillId="2" borderId="18" xfId="0" applyFont="1" applyFill="1" applyBorder="1" applyAlignment="1">
      <alignment horizontal="left" vertical="center"/>
    </xf>
    <xf numFmtId="0" fontId="20" fillId="2" borderId="19" xfId="0" applyFont="1" applyFill="1" applyBorder="1" applyAlignment="1">
      <alignment horizontal="left" vertical="center"/>
    </xf>
    <xf numFmtId="0" fontId="20" fillId="9" borderId="19" xfId="0" applyFont="1" applyFill="1" applyBorder="1" applyAlignment="1">
      <alignment vertical="center"/>
    </xf>
    <xf numFmtId="0" fontId="20" fillId="2" borderId="19" xfId="0" applyFont="1" applyFill="1" applyBorder="1" applyAlignment="1">
      <alignment vertical="center"/>
    </xf>
    <xf numFmtId="0" fontId="20" fillId="0" borderId="19" xfId="0" applyFont="1" applyBorder="1" applyAlignment="1">
      <alignment vertical="center"/>
    </xf>
    <xf numFmtId="0" fontId="20" fillId="0" borderId="17" xfId="0" applyFont="1" applyBorder="1" applyAlignment="1">
      <alignment horizontal="left" vertical="center"/>
    </xf>
    <xf numFmtId="0" fontId="20" fillId="0" borderId="18" xfId="0" applyFont="1" applyBorder="1" applyAlignment="1">
      <alignment horizontal="left" vertical="center"/>
    </xf>
    <xf numFmtId="0" fontId="20" fillId="0" borderId="19" xfId="0" applyFont="1" applyBorder="1" applyAlignment="1">
      <alignment horizontal="left" vertical="center"/>
    </xf>
    <xf numFmtId="0" fontId="17" fillId="2" borderId="6" xfId="0" applyFont="1" applyFill="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8" fillId="8" borderId="17" xfId="0" applyFont="1" applyFill="1" applyBorder="1" applyAlignment="1">
      <alignment horizontal="left" vertical="center" wrapText="1"/>
    </xf>
    <xf numFmtId="0" fontId="18" fillId="8" borderId="18" xfId="0" applyFont="1" applyFill="1" applyBorder="1" applyAlignment="1">
      <alignment horizontal="left" vertical="center" wrapText="1"/>
    </xf>
    <xf numFmtId="0" fontId="18" fillId="8" borderId="19" xfId="0" applyFont="1" applyFill="1" applyBorder="1" applyAlignment="1">
      <alignment horizontal="left"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7" fillId="0" borderId="6" xfId="0" applyFont="1" applyBorder="1" applyAlignment="1">
      <alignment horizontal="left" vertical="center" wrapText="1"/>
    </xf>
    <xf numFmtId="0" fontId="8" fillId="7" borderId="3" xfId="0" applyFont="1" applyFill="1" applyBorder="1" applyAlignment="1">
      <alignment horizontal="left" vertical="center" wrapText="1"/>
    </xf>
    <xf numFmtId="0" fontId="8" fillId="7" borderId="4" xfId="0" applyFont="1" applyFill="1" applyBorder="1" applyAlignment="1">
      <alignment horizontal="left" vertical="center" wrapText="1"/>
    </xf>
    <xf numFmtId="0" fontId="10" fillId="8" borderId="2" xfId="0" applyFont="1" applyFill="1" applyBorder="1" applyAlignment="1">
      <alignment horizontal="left" vertical="center" wrapText="1"/>
    </xf>
    <xf numFmtId="0" fontId="11" fillId="8" borderId="3" xfId="0" applyFont="1" applyFill="1" applyBorder="1" applyAlignment="1" applyProtection="1">
      <alignment horizontal="left" vertical="center" wrapText="1"/>
      <protection locked="0"/>
    </xf>
    <xf numFmtId="0" fontId="11" fillId="8" borderId="4" xfId="0" applyFont="1" applyFill="1" applyBorder="1" applyAlignment="1" applyProtection="1">
      <alignment horizontal="left" vertical="center" wrapText="1"/>
      <protection locked="0"/>
    </xf>
    <xf numFmtId="0" fontId="11" fillId="8" borderId="5" xfId="0" applyFont="1" applyFill="1" applyBorder="1" applyAlignment="1" applyProtection="1">
      <alignment horizontal="left" vertical="center" wrapText="1"/>
      <protection locked="0"/>
    </xf>
    <xf numFmtId="0" fontId="11" fillId="8" borderId="3" xfId="0" applyFont="1" applyFill="1" applyBorder="1" applyAlignment="1" applyProtection="1">
      <alignment horizontal="left" vertical="center"/>
      <protection locked="0"/>
    </xf>
    <xf numFmtId="0" fontId="11" fillId="8" borderId="4" xfId="0" applyFont="1" applyFill="1" applyBorder="1" applyAlignment="1" applyProtection="1">
      <alignment horizontal="left" vertical="center"/>
      <protection locked="0"/>
    </xf>
    <xf numFmtId="0" fontId="11" fillId="8" borderId="5" xfId="0" applyFont="1" applyFill="1" applyBorder="1" applyAlignment="1" applyProtection="1">
      <alignment horizontal="left" vertical="center"/>
      <protection locked="0"/>
    </xf>
    <xf numFmtId="0" fontId="25" fillId="7" borderId="35" xfId="0" applyFont="1" applyFill="1" applyBorder="1" applyAlignment="1">
      <alignment horizontal="left" vertical="center"/>
    </xf>
    <xf numFmtId="0" fontId="18" fillId="6" borderId="17" xfId="0" applyFont="1" applyFill="1" applyBorder="1" applyAlignment="1"/>
    <xf numFmtId="0" fontId="18" fillId="6" borderId="18" xfId="0" applyFont="1" applyFill="1" applyBorder="1" applyAlignment="1"/>
    <xf numFmtId="0" fontId="18" fillId="6" borderId="19" xfId="0" applyFont="1" applyFill="1" applyBorder="1" applyAlignment="1"/>
    <xf numFmtId="0" fontId="17" fillId="2" borderId="17" xfId="0" applyFont="1" applyFill="1" applyBorder="1" applyAlignment="1"/>
    <xf numFmtId="0" fontId="17" fillId="2" borderId="18" xfId="0" applyFont="1" applyFill="1" applyBorder="1" applyAlignment="1"/>
    <xf numFmtId="0" fontId="17" fillId="2" borderId="19" xfId="0" applyFont="1" applyFill="1" applyBorder="1" applyAlignment="1"/>
    <xf numFmtId="0" fontId="18" fillId="6" borderId="6" xfId="0" applyFont="1" applyFill="1" applyBorder="1" applyAlignment="1"/>
    <xf numFmtId="0" fontId="17" fillId="2" borderId="32" xfId="0" applyFont="1" applyFill="1" applyBorder="1" applyAlignment="1"/>
    <xf numFmtId="0" fontId="17" fillId="2" borderId="33" xfId="0" applyFont="1" applyFill="1" applyBorder="1" applyAlignment="1"/>
    <xf numFmtId="0" fontId="17" fillId="2" borderId="34" xfId="0" applyFont="1" applyFill="1" applyBorder="1" applyAlignment="1"/>
  </cellXfs>
  <cellStyles count="2">
    <cellStyle name="Normal" xfId="0" builtinId="0"/>
    <cellStyle name="Per cent" xfId="1" builtinId="5"/>
  </cellStyles>
  <dxfs count="72">
    <dxf>
      <numFmt numFmtId="0" formatCode="General"/>
    </dxf>
    <dxf>
      <numFmt numFmtId="13" formatCode="0%"/>
    </dxf>
    <dxf>
      <numFmt numFmtId="13" formatCode="0%"/>
    </dxf>
    <dxf>
      <fill>
        <patternFill patternType="solid">
          <fgColor indexed="64"/>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s>
  <tableStyles count="0" defaultTableStyle="TableStyleMedium2" defaultPivotStyle="PivotStyleLight16"/>
  <colors>
    <mruColors>
      <color rgb="FFF43A4F"/>
      <color rgb="FFF8F8F8"/>
      <color rgb="FF29C8C1"/>
      <color rgb="FF81D10B"/>
      <color rgb="FF66868F"/>
      <color rgb="FFDDE5E7"/>
      <color rgb="FF231F58"/>
      <color rgb="FFCFF5F3"/>
      <color rgb="FFF1FDDF"/>
      <color rgb="FFE1E0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da-DK"/>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dLbl>
              <c:idx val="1"/>
              <c:layout>
                <c:manualLayout>
                  <c:x val="-7.1073205401563609E-3"/>
                  <c:y val="-2.93398533007336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4A9-4885-AE5E-EAB9F74AF403}"/>
                </c:ext>
              </c:extLst>
            </c:dLbl>
            <c:dLbl>
              <c:idx val="2"/>
              <c:layout>
                <c:manualLayout>
                  <c:x val="0.10803127221037669"/>
                  <c:y val="-6.44185613717601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A9-4885-AE5E-EAB9F74AF403}"/>
                </c:ext>
              </c:extLst>
            </c:dLbl>
            <c:dLbl>
              <c:idx val="3"/>
              <c:layout>
                <c:manualLayout>
                  <c:x val="4.1222459132906897E-2"/>
                  <c:y val="-5.75951844650225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Weights!$B$3:$B$6</c:f>
              <c:strCache>
                <c:ptCount val="4"/>
                <c:pt idx="0">
                  <c:v>Hierarchy of Protective Measures for Work at Height</c:v>
                </c:pt>
                <c:pt idx="1">
                  <c:v>Life cycle phase guidance</c:v>
                </c:pt>
                <c:pt idx="2">
                  <c:v>Topic Guidance</c:v>
                </c:pt>
                <c:pt idx="3">
                  <c:v>Flowcharts: preparation / review of operational procedures</c:v>
                </c:pt>
              </c:strCache>
            </c:strRef>
          </c:cat>
          <c:val>
            <c:numRef>
              <c:f>Weights!$C$3:$C$6</c:f>
              <c:numCache>
                <c:formatCode>0%</c:formatCode>
                <c:ptCount val="4"/>
                <c:pt idx="0">
                  <c:v>0</c:v>
                </c:pt>
                <c:pt idx="1">
                  <c:v>0</c:v>
                </c:pt>
                <c:pt idx="2">
                  <c:v>0</c:v>
                </c:pt>
                <c:pt idx="3">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dLbl>
              <c:idx val="2"/>
              <c:layout>
                <c:manualLayout>
                  <c:x val="0.14925373134328349"/>
                  <c:y val="-0.1231593038821954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4A9-4885-AE5E-EAB9F74AF403}"/>
                </c:ext>
              </c:extLst>
            </c:dLbl>
            <c:dLbl>
              <c:idx val="3"/>
              <c:layout>
                <c:manualLayout>
                  <c:x val="4.975124378109453E-2"/>
                  <c:y val="5.95285858216377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Weights!$B$3:$B$6</c:f>
              <c:strCache>
                <c:ptCount val="4"/>
                <c:pt idx="0">
                  <c:v>Hierarchy of Protective Measures for Work at Height</c:v>
                </c:pt>
                <c:pt idx="1">
                  <c:v>Life cycle phase guidance</c:v>
                </c:pt>
                <c:pt idx="2">
                  <c:v>Topic Guidance</c:v>
                </c:pt>
                <c:pt idx="3">
                  <c:v>Flowcharts: preparation / review of operational procedures</c:v>
                </c:pt>
              </c:strCache>
            </c:strRef>
          </c:cat>
          <c:val>
            <c:numRef>
              <c:f>Weights!$D$3:$D$6</c:f>
              <c:numCache>
                <c:formatCode>0%</c:formatCode>
                <c:ptCount val="4"/>
                <c:pt idx="0">
                  <c:v>0</c:v>
                </c:pt>
                <c:pt idx="1">
                  <c:v>0</c:v>
                </c:pt>
                <c:pt idx="2">
                  <c:v>0</c:v>
                </c:pt>
                <c:pt idx="3">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da-D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a-D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258013</xdr:colOff>
      <xdr:row>1</xdr:row>
      <xdr:rowOff>876301</xdr:rowOff>
    </xdr:from>
    <xdr:to>
      <xdr:col>7</xdr:col>
      <xdr:colOff>542444</xdr:colOff>
      <xdr:row>1</xdr:row>
      <xdr:rowOff>1055168</xdr:rowOff>
    </xdr:to>
    <xdr:pic>
      <xdr:nvPicPr>
        <xdr:cNvPr id="4" name="Picture 3" descr="A blue and black logo&#10;&#10;Description automatically generated">
          <a:extLst>
            <a:ext uri="{FF2B5EF4-FFF2-40B4-BE49-F238E27FC236}">
              <a16:creationId xmlns:a16="http://schemas.microsoft.com/office/drawing/2014/main" id="{B7FDFAE6-E234-467F-AC70-13827E5EE9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20713" y="1143001"/>
          <a:ext cx="884506" cy="178867"/>
        </a:xfrm>
        <a:prstGeom prst="rect">
          <a:avLst/>
        </a:prstGeom>
      </xdr:spPr>
    </xdr:pic>
    <xdr:clientData/>
  </xdr:twoCellAnchor>
  <xdr:twoCellAnchor editAs="oneCell">
    <xdr:from>
      <xdr:col>4</xdr:col>
      <xdr:colOff>28575</xdr:colOff>
      <xdr:row>1</xdr:row>
      <xdr:rowOff>28575</xdr:rowOff>
    </xdr:from>
    <xdr:to>
      <xdr:col>6</xdr:col>
      <xdr:colOff>170102</xdr:colOff>
      <xdr:row>1</xdr:row>
      <xdr:rowOff>1094848</xdr:rowOff>
    </xdr:to>
    <xdr:pic>
      <xdr:nvPicPr>
        <xdr:cNvPr id="6" name="Picture 5">
          <a:extLst>
            <a:ext uri="{FF2B5EF4-FFF2-40B4-BE49-F238E27FC236}">
              <a16:creationId xmlns:a16="http://schemas.microsoft.com/office/drawing/2014/main" id="{43F146F5-40FD-4903-9068-E7010FA74F7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24450" y="295275"/>
          <a:ext cx="1408352" cy="10662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67513</xdr:colOff>
      <xdr:row>1</xdr:row>
      <xdr:rowOff>892175</xdr:rowOff>
    </xdr:from>
    <xdr:to>
      <xdr:col>8</xdr:col>
      <xdr:colOff>602547</xdr:colOff>
      <xdr:row>1</xdr:row>
      <xdr:rowOff>1121843</xdr:rowOff>
    </xdr:to>
    <xdr:pic>
      <xdr:nvPicPr>
        <xdr:cNvPr id="4" name="Picture 3" descr="A blue and black logo&#10;&#10;Description automatically generated">
          <a:extLst>
            <a:ext uri="{FF2B5EF4-FFF2-40B4-BE49-F238E27FC236}">
              <a16:creationId xmlns:a16="http://schemas.microsoft.com/office/drawing/2014/main" id="{09CD7CFE-47B5-4FE2-AEF3-AC30D65BFF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49388" y="1158875"/>
          <a:ext cx="1131934" cy="229668"/>
        </a:xfrm>
        <a:prstGeom prst="rect">
          <a:avLst/>
        </a:prstGeom>
      </xdr:spPr>
    </xdr:pic>
    <xdr:clientData/>
  </xdr:twoCellAnchor>
  <xdr:twoCellAnchor editAs="oneCell">
    <xdr:from>
      <xdr:col>4</xdr:col>
      <xdr:colOff>3590919</xdr:colOff>
      <xdr:row>1</xdr:row>
      <xdr:rowOff>88896</xdr:rowOff>
    </xdr:from>
    <xdr:to>
      <xdr:col>7</xdr:col>
      <xdr:colOff>33571</xdr:colOff>
      <xdr:row>1</xdr:row>
      <xdr:rowOff>1155169</xdr:rowOff>
    </xdr:to>
    <xdr:pic>
      <xdr:nvPicPr>
        <xdr:cNvPr id="7" name="Picture 6">
          <a:extLst>
            <a:ext uri="{FF2B5EF4-FFF2-40B4-BE49-F238E27FC236}">
              <a16:creationId xmlns:a16="http://schemas.microsoft.com/office/drawing/2014/main" id="{EC15115F-8E88-C734-BAC0-7461264FEC1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0744" y="355596"/>
          <a:ext cx="1414702" cy="106627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234452</xdr:colOff>
      <xdr:row>1</xdr:row>
      <xdr:rowOff>1332263</xdr:rowOff>
    </xdr:to>
    <xdr:pic>
      <xdr:nvPicPr>
        <xdr:cNvPr id="2" name="Picture 1">
          <a:extLst>
            <a:ext uri="{FF2B5EF4-FFF2-40B4-BE49-F238E27FC236}">
              <a16:creationId xmlns:a16="http://schemas.microsoft.com/office/drawing/2014/main" id="{E431BD47-4BFB-4BEE-8AA5-F44C9904E82F}"/>
            </a:ext>
          </a:extLst>
        </xdr:cNvPr>
        <xdr:cNvPicPr>
          <a:picLocks noChangeAspect="1"/>
        </xdr:cNvPicPr>
      </xdr:nvPicPr>
      <xdr:blipFill>
        <a:blip xmlns:r="http://schemas.openxmlformats.org/officeDocument/2006/relationships" r:embed="rId1"/>
        <a:stretch>
          <a:fillRect/>
        </a:stretch>
      </xdr:blipFill>
      <xdr:spPr>
        <a:xfrm>
          <a:off x="5657850" y="374650"/>
          <a:ext cx="1615577" cy="1224313"/>
        </a:xfrm>
        <a:prstGeom prst="rect">
          <a:avLst/>
        </a:prstGeom>
      </xdr:spPr>
    </xdr:pic>
    <xdr:clientData/>
  </xdr:twoCellAnchor>
  <xdr:twoCellAnchor editAs="oneCell">
    <xdr:from>
      <xdr:col>6</xdr:col>
      <xdr:colOff>338751</xdr:colOff>
      <xdr:row>1</xdr:row>
      <xdr:rowOff>554206</xdr:rowOff>
    </xdr:from>
    <xdr:to>
      <xdr:col>8</xdr:col>
      <xdr:colOff>631062</xdr:colOff>
      <xdr:row>1</xdr:row>
      <xdr:rowOff>886006</xdr:rowOff>
    </xdr:to>
    <xdr:pic>
      <xdr:nvPicPr>
        <xdr:cNvPr id="3" name="Picture 2" descr="A blue and black logo&#10;&#10;Description automatically generated">
          <a:extLst>
            <a:ext uri="{FF2B5EF4-FFF2-40B4-BE49-F238E27FC236}">
              <a16:creationId xmlns:a16="http://schemas.microsoft.com/office/drawing/2014/main" id="{5D1CFFA1-C9E1-4A15-BE33-A387389E5023}"/>
            </a:ext>
            <a:ext uri="{147F2762-F138-4A5C-976F-8EAC2B608ADB}">
              <a16:predDERef xmlns:a16="http://schemas.microsoft.com/office/drawing/2014/main" pred="{E431BD47-4BFB-4BEE-8AA5-F44C9904E8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77726" y="820906"/>
          <a:ext cx="150198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0</xdr:colOff>
      <xdr:row>1</xdr:row>
      <xdr:rowOff>828675</xdr:rowOff>
    </xdr:from>
    <xdr:to>
      <xdr:col>19</xdr:col>
      <xdr:colOff>47625</xdr:colOff>
      <xdr:row>32</xdr:row>
      <xdr:rowOff>180975</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3</xdr:col>
          <xdr:colOff>1435100</xdr:colOff>
          <xdr:row>12</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twoCellAnchor editAs="oneCell">
    <xdr:from>
      <xdr:col>6</xdr:col>
      <xdr:colOff>649941</xdr:colOff>
      <xdr:row>1</xdr:row>
      <xdr:rowOff>818029</xdr:rowOff>
    </xdr:from>
    <xdr:to>
      <xdr:col>8</xdr:col>
      <xdr:colOff>507580</xdr:colOff>
      <xdr:row>1</xdr:row>
      <xdr:rowOff>1047697</xdr:rowOff>
    </xdr:to>
    <xdr:pic>
      <xdr:nvPicPr>
        <xdr:cNvPr id="4" name="Picture 3" descr="A blue and black logo&#10;&#10;Description automatically generated">
          <a:extLst>
            <a:ext uri="{FF2B5EF4-FFF2-40B4-BE49-F238E27FC236}">
              <a16:creationId xmlns:a16="http://schemas.microsoft.com/office/drawing/2014/main" id="{562E072D-AC0E-4343-8CBF-B1692C3E5F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34617" y="1086970"/>
          <a:ext cx="1138284" cy="229668"/>
        </a:xfrm>
        <a:prstGeom prst="rect">
          <a:avLst/>
        </a:prstGeom>
      </xdr:spPr>
    </xdr:pic>
    <xdr:clientData/>
  </xdr:twoCellAnchor>
  <xdr:twoCellAnchor editAs="oneCell">
    <xdr:from>
      <xdr:col>4</xdr:col>
      <xdr:colOff>3428999</xdr:colOff>
      <xdr:row>1</xdr:row>
      <xdr:rowOff>120090</xdr:rowOff>
    </xdr:from>
    <xdr:to>
      <xdr:col>6</xdr:col>
      <xdr:colOff>526262</xdr:colOff>
      <xdr:row>1</xdr:row>
      <xdr:rowOff>1183188</xdr:rowOff>
    </xdr:to>
    <xdr:pic>
      <xdr:nvPicPr>
        <xdr:cNvPr id="6" name="Picture 5">
          <a:extLst>
            <a:ext uri="{FF2B5EF4-FFF2-40B4-BE49-F238E27FC236}">
              <a16:creationId xmlns:a16="http://schemas.microsoft.com/office/drawing/2014/main" id="{33863BEE-8E13-4847-AA61-6581A076B45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99411" y="389031"/>
          <a:ext cx="1411527" cy="106309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2:F6" totalsRowShown="0" headerRowDxfId="3">
  <autoFilter ref="B2:F6" xr:uid="{2F1C2D77-344F-4F14-891C-33DEF0A351EF}"/>
  <tableColumns count="5">
    <tableColumn id="1" xr3:uid="{1CB42FCC-AF5C-427F-8320-527EAFE21290}" name="Section"/>
    <tableColumn id="5" xr3:uid="{FE0D71FF-DBC1-4EFD-BD3E-F0067A4D35E0}" name="Assessment" dataDxfId="2"/>
    <tableColumn id="2" xr3:uid="{FC5D4B50-C17D-4810-B046-98B968771E77}" name="Maturity" dataDxfId="1"/>
    <tableColumn id="3" xr3:uid="{EEC7BCB8-81E5-4866-B741-2D85563367B3}" name="Weight"/>
    <tableColumn id="4" xr3:uid="{F945AB53-6227-47B9-8054-549D67B3D858}" name="Weights (normalized)" dataDxfId="0">
      <calculatedColumnFormula>E3/SUM(E$3:E$6)</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workbookViewId="0">
      <selection activeCell="B2" sqref="B2:H2"/>
    </sheetView>
  </sheetViews>
  <sheetFormatPr defaultColWidth="9.140625" defaultRowHeight="13.5"/>
  <cols>
    <col min="1" max="1" width="3.5703125" style="29" customWidth="1"/>
    <col min="2" max="2" width="7" style="29" customWidth="1"/>
    <col min="3" max="3" width="9.42578125" style="29" customWidth="1"/>
    <col min="4" max="4" width="53" style="29" customWidth="1"/>
    <col min="5" max="5" width="8.5703125" style="29" customWidth="1"/>
    <col min="6" max="6" width="9.5703125" style="29" customWidth="1"/>
    <col min="7" max="7" width="8.5703125" style="29" customWidth="1"/>
    <col min="8" max="8" width="9.5703125" style="29" customWidth="1"/>
    <col min="9" max="9" width="3.5703125" style="29" customWidth="1"/>
    <col min="10" max="11" width="9.140625" style="29" bestFit="1" customWidth="1"/>
    <col min="12" max="12" width="10.42578125" style="29" bestFit="1" customWidth="1"/>
    <col min="13" max="16384" width="9.140625" style="29"/>
  </cols>
  <sheetData>
    <row r="1" spans="1:11" ht="21" customHeight="1" thickTop="1" thickBot="1">
      <c r="A1" s="7"/>
      <c r="B1" s="8"/>
      <c r="C1" s="8"/>
      <c r="D1" s="8"/>
      <c r="E1" s="8"/>
      <c r="F1" s="8"/>
      <c r="G1" s="8"/>
      <c r="H1" s="8"/>
      <c r="I1" s="4"/>
      <c r="J1" s="3"/>
      <c r="K1" s="3"/>
    </row>
    <row r="2" spans="1:11" ht="90.6" customHeight="1" thickBot="1">
      <c r="A2" s="9"/>
      <c r="B2" s="145" t="s">
        <v>0</v>
      </c>
      <c r="C2" s="146"/>
      <c r="D2" s="147"/>
      <c r="E2" s="147"/>
      <c r="F2" s="147"/>
      <c r="G2" s="147"/>
      <c r="H2" s="148"/>
      <c r="I2" s="5"/>
      <c r="J2" s="3"/>
      <c r="K2" s="15"/>
    </row>
    <row r="3" spans="1:11" ht="18.75" customHeight="1">
      <c r="A3" s="9"/>
      <c r="B3" s="13"/>
      <c r="C3" s="13"/>
      <c r="D3" s="14"/>
      <c r="E3" s="14"/>
      <c r="F3" s="14"/>
      <c r="G3" s="14"/>
      <c r="H3" s="14"/>
      <c r="I3" s="5"/>
      <c r="J3" s="3"/>
      <c r="K3" s="3"/>
    </row>
    <row r="4" spans="1:11" ht="13.5" customHeight="1">
      <c r="A4" s="9"/>
      <c r="B4" s="11"/>
      <c r="C4" s="11"/>
      <c r="D4" s="11"/>
      <c r="E4" s="11"/>
      <c r="F4" s="11"/>
      <c r="G4" s="11"/>
      <c r="H4" s="11"/>
      <c r="I4" s="5"/>
      <c r="J4" s="3"/>
      <c r="K4" s="3"/>
    </row>
    <row r="5" spans="1:11" ht="18.75" customHeight="1">
      <c r="A5" s="9"/>
      <c r="B5" s="138" t="s">
        <v>1</v>
      </c>
      <c r="C5" s="139"/>
      <c r="D5" s="138" t="s">
        <v>2</v>
      </c>
      <c r="E5" s="139"/>
      <c r="F5" s="139"/>
      <c r="G5" s="139"/>
      <c r="H5" s="149"/>
      <c r="I5" s="5"/>
      <c r="J5" s="3"/>
      <c r="K5" s="3"/>
    </row>
    <row r="6" spans="1:11" ht="18.75" customHeight="1">
      <c r="A6" s="9"/>
      <c r="B6" s="128" t="s">
        <v>3</v>
      </c>
      <c r="C6" s="129"/>
      <c r="D6" s="125"/>
      <c r="E6" s="126"/>
      <c r="F6" s="126"/>
      <c r="G6" s="126"/>
      <c r="H6" s="127"/>
      <c r="I6" s="5"/>
      <c r="J6" s="3"/>
      <c r="K6" s="3"/>
    </row>
    <row r="7" spans="1:11" ht="18.75" customHeight="1">
      <c r="A7" s="9"/>
      <c r="B7" s="133" t="s">
        <v>4</v>
      </c>
      <c r="C7" s="134"/>
      <c r="D7" s="140"/>
      <c r="E7" s="141"/>
      <c r="F7" s="141"/>
      <c r="G7" s="141"/>
      <c r="H7" s="142"/>
      <c r="I7" s="5"/>
      <c r="J7" s="3"/>
      <c r="K7" s="3"/>
    </row>
    <row r="8" spans="1:11" ht="18.75" customHeight="1">
      <c r="A8" s="9"/>
      <c r="B8" s="128" t="s">
        <v>5</v>
      </c>
      <c r="C8" s="129"/>
      <c r="D8" s="125"/>
      <c r="E8" s="126"/>
      <c r="F8" s="126"/>
      <c r="G8" s="126"/>
      <c r="H8" s="127"/>
      <c r="I8" s="5"/>
      <c r="J8" s="3"/>
      <c r="K8" s="3"/>
    </row>
    <row r="9" spans="1:11" ht="18.75" customHeight="1">
      <c r="A9" s="9"/>
      <c r="B9" s="143" t="s">
        <v>6</v>
      </c>
      <c r="C9" s="144"/>
      <c r="D9" s="135"/>
      <c r="E9" s="136"/>
      <c r="F9" s="136"/>
      <c r="G9" s="136"/>
      <c r="H9" s="137"/>
      <c r="I9" s="5"/>
      <c r="J9" s="3"/>
      <c r="K9" s="3"/>
    </row>
    <row r="10" spans="1:11" ht="18.75" customHeight="1">
      <c r="A10" s="9"/>
      <c r="B10" s="128" t="s">
        <v>7</v>
      </c>
      <c r="C10" s="129"/>
      <c r="D10" s="125"/>
      <c r="E10" s="126"/>
      <c r="F10" s="126"/>
      <c r="G10" s="126"/>
      <c r="H10" s="127"/>
      <c r="I10" s="5"/>
      <c r="J10" s="3"/>
      <c r="K10" s="3"/>
    </row>
    <row r="11" spans="1:11" ht="14.1" thickBot="1">
      <c r="A11" s="10"/>
      <c r="B11" s="12"/>
      <c r="C11" s="12"/>
      <c r="D11" s="12"/>
      <c r="E11" s="12"/>
      <c r="F11" s="12"/>
      <c r="G11" s="12"/>
      <c r="H11" s="12"/>
      <c r="I11" s="6"/>
      <c r="J11" s="3"/>
      <c r="K11" s="3"/>
    </row>
    <row r="12" spans="1:11" ht="18.75" customHeight="1" thickTop="1">
      <c r="A12" s="9"/>
      <c r="B12" s="13"/>
      <c r="C12" s="13"/>
      <c r="D12" s="14"/>
      <c r="E12" s="14"/>
      <c r="F12" s="14"/>
      <c r="G12" s="14"/>
      <c r="H12" s="14"/>
      <c r="I12" s="5"/>
      <c r="J12" s="3"/>
      <c r="K12" s="3"/>
    </row>
    <row r="13" spans="1:11" ht="13.5" customHeight="1">
      <c r="A13" s="9"/>
      <c r="B13" s="11"/>
      <c r="C13" s="11"/>
      <c r="D13" s="11"/>
      <c r="E13" s="11"/>
      <c r="F13" s="11"/>
      <c r="G13" s="11"/>
      <c r="H13" s="11"/>
      <c r="I13" s="5"/>
      <c r="J13" s="3"/>
      <c r="K13" s="3"/>
    </row>
    <row r="14" spans="1:11" ht="18.75" customHeight="1">
      <c r="A14" s="9"/>
      <c r="B14" s="138" t="s">
        <v>8</v>
      </c>
      <c r="C14" s="139"/>
      <c r="D14" s="51" t="s">
        <v>2</v>
      </c>
      <c r="E14" s="52"/>
      <c r="F14" s="52"/>
      <c r="G14" s="52"/>
      <c r="H14" s="53"/>
      <c r="I14" s="5"/>
      <c r="J14" s="3"/>
      <c r="K14" s="3"/>
    </row>
    <row r="15" spans="1:11" ht="18.75" customHeight="1">
      <c r="A15" s="9"/>
      <c r="B15" s="128" t="s">
        <v>9</v>
      </c>
      <c r="C15" s="129"/>
      <c r="D15" s="125"/>
      <c r="E15" s="126"/>
      <c r="F15" s="126"/>
      <c r="G15" s="126"/>
      <c r="H15" s="127"/>
      <c r="I15" s="5"/>
      <c r="J15" s="3"/>
      <c r="K15" s="3"/>
    </row>
    <row r="16" spans="1:11" ht="18.75" customHeight="1">
      <c r="A16" s="9"/>
      <c r="B16" s="133" t="s">
        <v>10</v>
      </c>
      <c r="C16" s="134"/>
      <c r="D16" s="140"/>
      <c r="E16" s="141"/>
      <c r="F16" s="141"/>
      <c r="G16" s="141"/>
      <c r="H16" s="142"/>
      <c r="I16" s="5"/>
      <c r="J16" s="3"/>
      <c r="K16" s="3"/>
    </row>
    <row r="17" spans="1:11" ht="18.75" customHeight="1">
      <c r="A17" s="9"/>
      <c r="B17" s="128" t="s">
        <v>11</v>
      </c>
      <c r="C17" s="129"/>
      <c r="D17" s="125"/>
      <c r="E17" s="126"/>
      <c r="F17" s="126"/>
      <c r="G17" s="126"/>
      <c r="H17" s="127"/>
      <c r="I17" s="5"/>
      <c r="J17" s="3"/>
      <c r="K17" s="3"/>
    </row>
    <row r="18" spans="1:11" ht="18.75" customHeight="1">
      <c r="A18" s="9"/>
      <c r="B18" s="133" t="s">
        <v>12</v>
      </c>
      <c r="C18" s="134"/>
      <c r="D18" s="135"/>
      <c r="E18" s="136"/>
      <c r="F18" s="136"/>
      <c r="G18" s="136"/>
      <c r="H18" s="137"/>
      <c r="I18" s="5"/>
      <c r="J18" s="3"/>
      <c r="K18" s="3"/>
    </row>
    <row r="19" spans="1:11" ht="18.75" customHeight="1">
      <c r="A19" s="9"/>
      <c r="B19" s="128" t="s">
        <v>13</v>
      </c>
      <c r="C19" s="129"/>
      <c r="D19" s="125"/>
      <c r="E19" s="126"/>
      <c r="F19" s="126"/>
      <c r="G19" s="126"/>
      <c r="H19" s="127"/>
      <c r="I19" s="5"/>
      <c r="J19" s="3"/>
      <c r="K19" s="3"/>
    </row>
    <row r="20" spans="1:11" ht="18.75" customHeight="1">
      <c r="A20" s="9"/>
      <c r="B20" s="133" t="s">
        <v>14</v>
      </c>
      <c r="C20" s="134"/>
      <c r="D20" s="135"/>
      <c r="E20" s="136"/>
      <c r="F20" s="136"/>
      <c r="G20" s="136"/>
      <c r="H20" s="137"/>
      <c r="I20" s="5"/>
      <c r="J20" s="3"/>
      <c r="K20" s="3"/>
    </row>
    <row r="21" spans="1:11" ht="18.75" customHeight="1">
      <c r="A21" s="9"/>
      <c r="B21" s="128" t="s">
        <v>15</v>
      </c>
      <c r="C21" s="129"/>
      <c r="D21" s="125"/>
      <c r="E21" s="126"/>
      <c r="F21" s="126"/>
      <c r="G21" s="126"/>
      <c r="H21" s="127"/>
      <c r="I21" s="5"/>
      <c r="J21" s="3"/>
      <c r="K21" s="3"/>
    </row>
    <row r="22" spans="1:11" ht="18.75" customHeight="1">
      <c r="A22" s="9"/>
      <c r="B22" s="133" t="s">
        <v>16</v>
      </c>
      <c r="C22" s="134"/>
      <c r="D22" s="135"/>
      <c r="E22" s="136"/>
      <c r="F22" s="136"/>
      <c r="G22" s="136"/>
      <c r="H22" s="137"/>
      <c r="I22" s="5"/>
      <c r="J22" s="3"/>
      <c r="K22" s="3"/>
    </row>
    <row r="23" spans="1:11" ht="18.75" customHeight="1">
      <c r="A23" s="9"/>
      <c r="B23" s="128" t="s">
        <v>17</v>
      </c>
      <c r="C23" s="129"/>
      <c r="D23" s="125"/>
      <c r="E23" s="126"/>
      <c r="F23" s="126"/>
      <c r="G23" s="126"/>
      <c r="H23" s="127"/>
      <c r="I23" s="5"/>
      <c r="J23" s="3"/>
      <c r="K23" s="3"/>
    </row>
    <row r="24" spans="1:11" ht="18.75" customHeight="1">
      <c r="A24" s="9"/>
      <c r="B24" s="133" t="s">
        <v>18</v>
      </c>
      <c r="C24" s="134"/>
      <c r="D24" s="135"/>
      <c r="E24" s="136"/>
      <c r="F24" s="136"/>
      <c r="G24" s="136"/>
      <c r="H24" s="137"/>
      <c r="I24" s="5"/>
      <c r="J24" s="3"/>
      <c r="K24" s="3"/>
    </row>
    <row r="25" spans="1:11" ht="18.75" customHeight="1">
      <c r="A25" s="9"/>
      <c r="B25" s="128" t="s">
        <v>19</v>
      </c>
      <c r="C25" s="129"/>
      <c r="D25" s="125"/>
      <c r="E25" s="126"/>
      <c r="F25" s="126"/>
      <c r="G25" s="126"/>
      <c r="H25" s="127"/>
      <c r="I25" s="5"/>
      <c r="J25" s="3"/>
      <c r="K25" s="3"/>
    </row>
    <row r="26" spans="1:11" ht="18.75" customHeight="1">
      <c r="A26" s="9"/>
      <c r="B26" s="133" t="s">
        <v>20</v>
      </c>
      <c r="C26" s="134"/>
      <c r="D26" s="130"/>
      <c r="E26" s="131"/>
      <c r="F26" s="131"/>
      <c r="G26" s="131"/>
      <c r="H26" s="132"/>
      <c r="I26" s="5"/>
      <c r="J26" s="3"/>
      <c r="K26" s="3"/>
    </row>
    <row r="27" spans="1:11" ht="18.75" customHeight="1">
      <c r="A27" s="9"/>
      <c r="B27" s="128" t="s">
        <v>21</v>
      </c>
      <c r="C27" s="129"/>
      <c r="D27" s="125"/>
      <c r="E27" s="126"/>
      <c r="F27" s="126"/>
      <c r="G27" s="126"/>
      <c r="H27" s="127"/>
      <c r="I27" s="5"/>
      <c r="J27" s="3"/>
      <c r="K27" s="3"/>
    </row>
    <row r="28" spans="1:11" ht="14.1" thickBot="1">
      <c r="A28" s="10"/>
      <c r="B28" s="12"/>
      <c r="C28" s="12"/>
      <c r="D28" s="12"/>
      <c r="E28" s="12"/>
      <c r="F28" s="12"/>
      <c r="G28" s="12"/>
      <c r="H28" s="12"/>
      <c r="I28" s="6"/>
      <c r="J28" s="3"/>
      <c r="K28" s="3"/>
    </row>
    <row r="29" spans="1:11" ht="14.1" thickTop="1">
      <c r="A29" s="3"/>
      <c r="B29" s="3"/>
      <c r="C29" s="3"/>
      <c r="D29" s="3"/>
      <c r="E29" s="3"/>
      <c r="F29" s="3"/>
      <c r="G29" s="3"/>
      <c r="H29" s="3"/>
      <c r="I29" s="3"/>
      <c r="J29" s="3"/>
      <c r="K29" s="3"/>
    </row>
  </sheetData>
  <mergeCells count="40">
    <mergeCell ref="B8:C8"/>
    <mergeCell ref="B9:C9"/>
    <mergeCell ref="D9:H9"/>
    <mergeCell ref="B10:C10"/>
    <mergeCell ref="B2:H2"/>
    <mergeCell ref="B5:C5"/>
    <mergeCell ref="D5:H5"/>
    <mergeCell ref="B6:C6"/>
    <mergeCell ref="D6:H6"/>
    <mergeCell ref="B7:C7"/>
    <mergeCell ref="D7:H7"/>
    <mergeCell ref="D8:H8"/>
    <mergeCell ref="D10:H10"/>
    <mergeCell ref="D21:H21"/>
    <mergeCell ref="B21:C21"/>
    <mergeCell ref="D20:H20"/>
    <mergeCell ref="B20:C20"/>
    <mergeCell ref="B19:C19"/>
    <mergeCell ref="D19:H19"/>
    <mergeCell ref="B14:C14"/>
    <mergeCell ref="D18:H18"/>
    <mergeCell ref="B18:C18"/>
    <mergeCell ref="B17:C17"/>
    <mergeCell ref="D16:H16"/>
    <mergeCell ref="B16:C16"/>
    <mergeCell ref="B15:C15"/>
    <mergeCell ref="D15:H15"/>
    <mergeCell ref="D17:H17"/>
    <mergeCell ref="D27:H27"/>
    <mergeCell ref="B27:C27"/>
    <mergeCell ref="D26:H26"/>
    <mergeCell ref="B26:C26"/>
    <mergeCell ref="D22:H22"/>
    <mergeCell ref="B22:C22"/>
    <mergeCell ref="D25:H25"/>
    <mergeCell ref="B25:C25"/>
    <mergeCell ref="D23:H23"/>
    <mergeCell ref="B23:C23"/>
    <mergeCell ref="B24:C24"/>
    <mergeCell ref="D24:H24"/>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L19"/>
  <sheetViews>
    <sheetView workbookViewId="0">
      <selection activeCell="B2" sqref="B2:I2"/>
    </sheetView>
  </sheetViews>
  <sheetFormatPr defaultColWidth="9.140625" defaultRowHeight="13.5"/>
  <cols>
    <col min="1" max="1" width="3.5703125" style="29" customWidth="1"/>
    <col min="2" max="2" width="7" style="29" customWidth="1"/>
    <col min="3" max="3" width="9.42578125" style="29" customWidth="1"/>
    <col min="4" max="4" width="14.5703125" style="29" customWidth="1"/>
    <col min="5" max="5" width="53" style="29" customWidth="1"/>
    <col min="6" max="6" width="8.5703125" style="29" customWidth="1"/>
    <col min="7" max="7" width="9.5703125" style="29" customWidth="1"/>
    <col min="8" max="8" width="8.5703125" style="29" customWidth="1"/>
    <col min="9" max="9" width="9.5703125" style="29" customWidth="1"/>
    <col min="10" max="10" width="3.5703125" style="29" customWidth="1"/>
    <col min="11" max="12" width="9.140625" style="29" bestFit="1" customWidth="1"/>
    <col min="13" max="13" width="10.42578125" style="29" bestFit="1" customWidth="1"/>
    <col min="14" max="16384" width="9.140625" style="29"/>
  </cols>
  <sheetData>
    <row r="1" spans="1:12" ht="21" customHeight="1">
      <c r="A1" s="7"/>
      <c r="B1" s="8"/>
      <c r="C1" s="8"/>
      <c r="D1" s="8"/>
      <c r="E1" s="8"/>
      <c r="F1" s="8"/>
      <c r="G1" s="8"/>
      <c r="H1" s="8"/>
      <c r="I1" s="8"/>
      <c r="J1" s="4"/>
      <c r="K1" s="3"/>
      <c r="L1" s="3"/>
    </row>
    <row r="2" spans="1:12" ht="95.1" customHeight="1">
      <c r="A2" s="9"/>
      <c r="B2" s="145" t="s">
        <v>22</v>
      </c>
      <c r="C2" s="146"/>
      <c r="D2" s="146"/>
      <c r="E2" s="147"/>
      <c r="F2" s="147"/>
      <c r="G2" s="147"/>
      <c r="H2" s="147"/>
      <c r="I2" s="148"/>
      <c r="J2" s="5"/>
      <c r="K2" s="3"/>
      <c r="L2" s="15"/>
    </row>
    <row r="3" spans="1:12" ht="18.75" customHeight="1">
      <c r="A3" s="9"/>
      <c r="B3" s="13"/>
      <c r="C3" s="13"/>
      <c r="D3" s="13"/>
      <c r="E3" s="14"/>
      <c r="F3" s="14"/>
      <c r="G3" s="14"/>
      <c r="H3" s="14"/>
      <c r="I3" s="14"/>
      <c r="J3" s="5"/>
      <c r="K3" s="3"/>
      <c r="L3" s="3"/>
    </row>
    <row r="4" spans="1:12" ht="13.5" customHeight="1">
      <c r="A4" s="9"/>
      <c r="B4" s="11"/>
      <c r="C4" s="11"/>
      <c r="D4" s="11"/>
      <c r="E4" s="11"/>
      <c r="F4" s="11"/>
      <c r="G4" s="11"/>
      <c r="H4" s="11"/>
      <c r="I4" s="11"/>
      <c r="J4" s="5"/>
      <c r="K4" s="3"/>
      <c r="L4" s="3"/>
    </row>
    <row r="5" spans="1:12" ht="18.75" customHeight="1">
      <c r="A5" s="9"/>
      <c r="B5" s="138" t="s">
        <v>23</v>
      </c>
      <c r="C5" s="139"/>
      <c r="D5" s="149"/>
      <c r="E5" s="138" t="s">
        <v>24</v>
      </c>
      <c r="F5" s="139"/>
      <c r="G5" s="139"/>
      <c r="H5" s="139"/>
      <c r="I5" s="149"/>
      <c r="J5" s="5"/>
      <c r="K5" s="3"/>
      <c r="L5" s="3"/>
    </row>
    <row r="6" spans="1:12" ht="18.75" customHeight="1">
      <c r="A6" s="9"/>
      <c r="B6" s="128" t="s">
        <v>25</v>
      </c>
      <c r="C6" s="129"/>
      <c r="D6" s="156"/>
      <c r="E6" s="125" t="s">
        <v>26</v>
      </c>
      <c r="F6" s="126"/>
      <c r="G6" s="126"/>
      <c r="H6" s="126"/>
      <c r="I6" s="127"/>
      <c r="J6" s="5"/>
      <c r="K6" s="3"/>
      <c r="L6" s="3"/>
    </row>
    <row r="7" spans="1:12" ht="18.75" customHeight="1">
      <c r="A7" s="9"/>
      <c r="B7" s="133" t="s">
        <v>27</v>
      </c>
      <c r="C7" s="134"/>
      <c r="D7" s="158"/>
      <c r="E7" s="130" t="s">
        <v>28</v>
      </c>
      <c r="F7" s="131"/>
      <c r="G7" s="131"/>
      <c r="H7" s="131"/>
      <c r="I7" s="132"/>
      <c r="J7" s="5"/>
      <c r="K7" s="3"/>
      <c r="L7" s="3"/>
    </row>
    <row r="8" spans="1:12" ht="18.75" customHeight="1">
      <c r="A8" s="9"/>
      <c r="B8" s="128" t="s">
        <v>29</v>
      </c>
      <c r="C8" s="129"/>
      <c r="D8" s="156"/>
      <c r="E8" s="125" t="s">
        <v>30</v>
      </c>
      <c r="F8" s="126"/>
      <c r="G8" s="126"/>
      <c r="H8" s="126"/>
      <c r="I8" s="127"/>
      <c r="J8" s="5"/>
      <c r="K8" s="3"/>
      <c r="L8" s="3"/>
    </row>
    <row r="9" spans="1:12" ht="18.75" customHeight="1">
      <c r="A9" s="9"/>
      <c r="B9" s="143" t="s">
        <v>31</v>
      </c>
      <c r="C9" s="144"/>
      <c r="D9" s="157"/>
      <c r="E9" s="135" t="s">
        <v>32</v>
      </c>
      <c r="F9" s="136"/>
      <c r="G9" s="136"/>
      <c r="H9" s="136"/>
      <c r="I9" s="137"/>
      <c r="J9" s="5"/>
      <c r="K9" s="3"/>
      <c r="L9" s="3"/>
    </row>
    <row r="10" spans="1:12" ht="18.75" customHeight="1">
      <c r="A10" s="9"/>
      <c r="B10" s="150" t="s">
        <v>33</v>
      </c>
      <c r="C10" s="151"/>
      <c r="D10" s="152"/>
      <c r="E10" s="125" t="s">
        <v>34</v>
      </c>
      <c r="F10" s="126"/>
      <c r="G10" s="126"/>
      <c r="H10" s="126"/>
      <c r="I10" s="127"/>
      <c r="J10" s="5"/>
      <c r="K10" s="3"/>
      <c r="L10" s="3"/>
    </row>
    <row r="11" spans="1:12" ht="18.75" customHeight="1">
      <c r="A11" s="9"/>
      <c r="B11" s="153" t="s">
        <v>35</v>
      </c>
      <c r="C11" s="154"/>
      <c r="D11" s="155"/>
      <c r="E11" s="135" t="s">
        <v>36</v>
      </c>
      <c r="F11" s="136"/>
      <c r="G11" s="136"/>
      <c r="H11" s="136"/>
      <c r="I11" s="137"/>
      <c r="J11" s="5"/>
      <c r="K11" s="3"/>
      <c r="L11" s="3"/>
    </row>
    <row r="12" spans="1:12" ht="18.75" customHeight="1">
      <c r="A12" s="9"/>
      <c r="B12" s="128" t="s">
        <v>37</v>
      </c>
      <c r="C12" s="129"/>
      <c r="D12" s="156"/>
      <c r="E12" s="125" t="s">
        <v>38</v>
      </c>
      <c r="F12" s="126"/>
      <c r="G12" s="126"/>
      <c r="H12" s="126"/>
      <c r="I12" s="127"/>
      <c r="J12" s="5"/>
      <c r="K12" s="3"/>
      <c r="L12" s="3"/>
    </row>
    <row r="13" spans="1:12" ht="18.75" customHeight="1">
      <c r="A13" s="9"/>
      <c r="B13" s="143" t="s">
        <v>39</v>
      </c>
      <c r="C13" s="144"/>
      <c r="D13" s="157"/>
      <c r="E13" s="135" t="s">
        <v>40</v>
      </c>
      <c r="F13" s="136"/>
      <c r="G13" s="136"/>
      <c r="H13" s="136"/>
      <c r="I13" s="137"/>
      <c r="J13" s="5"/>
      <c r="K13" s="3"/>
      <c r="L13" s="3"/>
    </row>
    <row r="14" spans="1:12" ht="18.75" customHeight="1">
      <c r="A14" s="9"/>
      <c r="B14" s="150" t="s">
        <v>41</v>
      </c>
      <c r="C14" s="151"/>
      <c r="D14" s="152"/>
      <c r="E14" s="125" t="s">
        <v>42</v>
      </c>
      <c r="F14" s="126"/>
      <c r="G14" s="126"/>
      <c r="H14" s="126"/>
      <c r="I14" s="127"/>
      <c r="J14" s="5"/>
      <c r="K14" s="3"/>
      <c r="L14" s="3"/>
    </row>
    <row r="15" spans="1:12" ht="18.75" customHeight="1">
      <c r="A15" s="9"/>
      <c r="B15" s="153" t="s">
        <v>43</v>
      </c>
      <c r="C15" s="154"/>
      <c r="D15" s="155"/>
      <c r="E15" s="135" t="s">
        <v>44</v>
      </c>
      <c r="F15" s="136"/>
      <c r="G15" s="136"/>
      <c r="H15" s="136"/>
      <c r="I15" s="137"/>
      <c r="J15" s="5"/>
      <c r="K15" s="3"/>
      <c r="L15" s="3"/>
    </row>
    <row r="16" spans="1:12" ht="18.75" customHeight="1">
      <c r="A16" s="9"/>
      <c r="B16" s="128" t="s">
        <v>45</v>
      </c>
      <c r="C16" s="129"/>
      <c r="D16" s="156"/>
      <c r="E16" s="125" t="s">
        <v>46</v>
      </c>
      <c r="F16" s="126"/>
      <c r="G16" s="126"/>
      <c r="H16" s="126"/>
      <c r="I16" s="127"/>
      <c r="J16" s="5"/>
      <c r="K16" s="3"/>
      <c r="L16" s="3"/>
    </row>
    <row r="17" spans="1:10" ht="18.75" customHeight="1">
      <c r="A17" s="9"/>
      <c r="B17" s="159" t="s">
        <v>47</v>
      </c>
      <c r="C17" s="160"/>
      <c r="D17" s="161"/>
      <c r="E17" s="130" t="s">
        <v>48</v>
      </c>
      <c r="F17" s="131"/>
      <c r="G17" s="131"/>
      <c r="H17" s="131"/>
      <c r="I17" s="132"/>
      <c r="J17" s="5"/>
    </row>
    <row r="18" spans="1:10" ht="18.75" customHeight="1">
      <c r="A18" s="9"/>
      <c r="B18" s="150" t="s">
        <v>49</v>
      </c>
      <c r="C18" s="151"/>
      <c r="D18" s="152"/>
      <c r="E18" s="125" t="s">
        <v>50</v>
      </c>
      <c r="F18" s="126"/>
      <c r="G18" s="126"/>
      <c r="H18" s="126"/>
      <c r="I18" s="127"/>
      <c r="J18" s="5"/>
    </row>
    <row r="19" spans="1:10">
      <c r="A19" s="10"/>
      <c r="B19" s="12"/>
      <c r="C19" s="12"/>
      <c r="D19" s="12"/>
      <c r="E19" s="12"/>
      <c r="F19" s="12"/>
      <c r="G19" s="12"/>
      <c r="H19" s="12"/>
      <c r="I19" s="12"/>
      <c r="J19" s="6"/>
    </row>
  </sheetData>
  <mergeCells count="29">
    <mergeCell ref="B12:D12"/>
    <mergeCell ref="E12:I12"/>
    <mergeCell ref="E13:I13"/>
    <mergeCell ref="E16:I16"/>
    <mergeCell ref="E18:I18"/>
    <mergeCell ref="B13:D13"/>
    <mergeCell ref="B16:D16"/>
    <mergeCell ref="B18:D18"/>
    <mergeCell ref="B17:D17"/>
    <mergeCell ref="E17:I17"/>
    <mergeCell ref="B14:D14"/>
    <mergeCell ref="E14:I14"/>
    <mergeCell ref="B15:D15"/>
    <mergeCell ref="E15:I15"/>
    <mergeCell ref="B2:I2"/>
    <mergeCell ref="B5:D5"/>
    <mergeCell ref="E5:I5"/>
    <mergeCell ref="B10:D10"/>
    <mergeCell ref="B11:D11"/>
    <mergeCell ref="E11:I11"/>
    <mergeCell ref="B6:D6"/>
    <mergeCell ref="E6:I6"/>
    <mergeCell ref="B9:D9"/>
    <mergeCell ref="E9:I9"/>
    <mergeCell ref="B7:D7"/>
    <mergeCell ref="E7:I7"/>
    <mergeCell ref="B8:D8"/>
    <mergeCell ref="E8:I8"/>
    <mergeCell ref="E10:I10"/>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552EB-97C1-47A2-93C5-35C302945246}">
  <sheetPr>
    <tabColor theme="7" tint="0.79998168889431442"/>
    <pageSetUpPr fitToPage="1"/>
  </sheetPr>
  <dimension ref="A1:J23"/>
  <sheetViews>
    <sheetView zoomScale="70" zoomScaleNormal="70" zoomScaleSheetLayoutView="90" zoomScalePageLayoutView="70" workbookViewId="0"/>
  </sheetViews>
  <sheetFormatPr defaultColWidth="9.140625" defaultRowHeight="14.25"/>
  <cols>
    <col min="1" max="1" width="3.5703125" style="3" customWidth="1"/>
    <col min="2" max="2" width="7" style="3" customWidth="1"/>
    <col min="3" max="3" width="9.42578125" style="3" customWidth="1"/>
    <col min="4" max="4" width="24" style="3" customWidth="1"/>
    <col min="5" max="5" width="53" style="3" customWidth="1"/>
    <col min="6" max="6" width="8.5703125" style="3" customWidth="1"/>
    <col min="7" max="7" width="9.5703125" style="3" customWidth="1"/>
    <col min="8" max="8" width="8.5703125" style="3" customWidth="1"/>
    <col min="9" max="9" width="9.5703125" style="3" customWidth="1"/>
    <col min="10" max="10" width="3.5703125" style="3" customWidth="1"/>
    <col min="11" max="12" width="9.140625" style="3"/>
    <col min="13" max="13" width="10.42578125" style="3" bestFit="1" customWidth="1"/>
    <col min="14" max="16384" width="9.140625" style="3"/>
  </cols>
  <sheetData>
    <row r="1" spans="1:10" ht="21" customHeight="1">
      <c r="A1" s="7"/>
      <c r="B1" s="8"/>
      <c r="C1" s="8"/>
      <c r="D1" s="8"/>
      <c r="E1" s="8"/>
      <c r="F1" s="8"/>
      <c r="G1" s="8"/>
      <c r="H1" s="8"/>
      <c r="I1" s="8"/>
      <c r="J1" s="4"/>
    </row>
    <row r="2" spans="1:10" ht="114.6" customHeight="1">
      <c r="A2" s="9"/>
      <c r="B2" s="145" t="s">
        <v>51</v>
      </c>
      <c r="C2" s="146"/>
      <c r="D2" s="146"/>
      <c r="E2" s="147"/>
      <c r="F2" s="147"/>
      <c r="G2" s="147"/>
      <c r="H2" s="147"/>
      <c r="I2" s="148"/>
      <c r="J2" s="5"/>
    </row>
    <row r="3" spans="1:10" ht="18.75" customHeight="1">
      <c r="A3" s="9"/>
      <c r="B3" s="13"/>
      <c r="C3" s="13"/>
      <c r="D3" s="13"/>
      <c r="E3" s="14"/>
      <c r="F3" s="14"/>
      <c r="G3" s="14"/>
      <c r="H3" s="14"/>
      <c r="I3" s="14"/>
      <c r="J3" s="5"/>
    </row>
    <row r="4" spans="1:10" ht="13.5" customHeight="1">
      <c r="A4" s="9"/>
      <c r="B4" s="11"/>
      <c r="C4" s="11"/>
      <c r="D4" s="11"/>
      <c r="E4" s="11"/>
      <c r="F4" s="11"/>
      <c r="G4" s="11"/>
      <c r="H4" s="11"/>
      <c r="I4" s="11"/>
      <c r="J4" s="5"/>
    </row>
    <row r="5" spans="1:10" ht="16.5" customHeight="1">
      <c r="A5" s="9"/>
      <c r="B5" s="44" t="s">
        <v>52</v>
      </c>
      <c r="C5" s="138" t="s">
        <v>53</v>
      </c>
      <c r="D5" s="139"/>
      <c r="E5" s="149"/>
      <c r="F5" s="108"/>
      <c r="G5" s="109"/>
      <c r="H5" s="108"/>
      <c r="I5" s="110"/>
      <c r="J5" s="5"/>
    </row>
    <row r="6" spans="1:10" ht="18" customHeight="1">
      <c r="A6" s="9"/>
      <c r="B6" s="45">
        <v>1</v>
      </c>
      <c r="C6" s="166" t="s">
        <v>54</v>
      </c>
      <c r="D6" s="167"/>
      <c r="E6" s="167"/>
      <c r="F6" s="167"/>
      <c r="G6" s="167"/>
      <c r="H6" s="167"/>
      <c r="I6" s="168"/>
      <c r="J6" s="5"/>
    </row>
    <row r="7" spans="1:10" ht="27.95" customHeight="1">
      <c r="A7" s="9"/>
      <c r="B7" s="39">
        <v>1.1000000000000001</v>
      </c>
      <c r="C7" s="163" t="s">
        <v>55</v>
      </c>
      <c r="D7" s="164"/>
      <c r="E7" s="164"/>
      <c r="F7" s="164"/>
      <c r="G7" s="164"/>
      <c r="H7" s="164"/>
      <c r="I7" s="165"/>
      <c r="J7" s="5"/>
    </row>
    <row r="8" spans="1:10" ht="18" customHeight="1">
      <c r="A8" s="9"/>
      <c r="B8" s="45">
        <v>2</v>
      </c>
      <c r="C8" s="166" t="s">
        <v>56</v>
      </c>
      <c r="D8" s="167"/>
      <c r="E8" s="167"/>
      <c r="F8" s="167"/>
      <c r="G8" s="167"/>
      <c r="H8" s="167"/>
      <c r="I8" s="168"/>
      <c r="J8" s="5"/>
    </row>
    <row r="9" spans="1:10" ht="27.95" customHeight="1">
      <c r="A9" s="9"/>
      <c r="B9" s="39">
        <v>2.1</v>
      </c>
      <c r="C9" s="163" t="s">
        <v>57</v>
      </c>
      <c r="D9" s="164"/>
      <c r="E9" s="164"/>
      <c r="F9" s="164"/>
      <c r="G9" s="164"/>
      <c r="H9" s="164"/>
      <c r="I9" s="165"/>
      <c r="J9" s="5"/>
    </row>
    <row r="10" spans="1:10" ht="27.95" customHeight="1">
      <c r="A10" s="9"/>
      <c r="B10" s="39">
        <v>2.2000000000000002</v>
      </c>
      <c r="C10" s="163" t="s">
        <v>58</v>
      </c>
      <c r="D10" s="164"/>
      <c r="E10" s="164"/>
      <c r="F10" s="164"/>
      <c r="G10" s="164"/>
      <c r="H10" s="164"/>
      <c r="I10" s="165"/>
      <c r="J10" s="5"/>
    </row>
    <row r="11" spans="1:10" ht="27.95" customHeight="1">
      <c r="A11" s="9"/>
      <c r="B11" s="39">
        <v>2.2999999999999998</v>
      </c>
      <c r="C11" s="163" t="s">
        <v>59</v>
      </c>
      <c r="D11" s="164"/>
      <c r="E11" s="164"/>
      <c r="F11" s="164"/>
      <c r="G11" s="164"/>
      <c r="H11" s="164"/>
      <c r="I11" s="165"/>
      <c r="J11" s="5"/>
    </row>
    <row r="12" spans="1:10" ht="27.95" customHeight="1">
      <c r="A12" s="9"/>
      <c r="B12" s="39">
        <v>2.4</v>
      </c>
      <c r="C12" s="163" t="s">
        <v>60</v>
      </c>
      <c r="D12" s="164"/>
      <c r="E12" s="164"/>
      <c r="F12" s="164"/>
      <c r="G12" s="164"/>
      <c r="H12" s="164"/>
      <c r="I12" s="165"/>
      <c r="J12" s="5"/>
    </row>
    <row r="13" spans="1:10" ht="27.95" customHeight="1">
      <c r="A13" s="9"/>
      <c r="B13" s="39">
        <v>2.5</v>
      </c>
      <c r="C13" s="163" t="s">
        <v>61</v>
      </c>
      <c r="D13" s="164"/>
      <c r="E13" s="164"/>
      <c r="F13" s="164"/>
      <c r="G13" s="164"/>
      <c r="H13" s="164"/>
      <c r="I13" s="165"/>
      <c r="J13" s="5"/>
    </row>
    <row r="14" spans="1:10" ht="27.95" customHeight="1">
      <c r="A14" s="9"/>
      <c r="B14" s="39">
        <v>2.6</v>
      </c>
      <c r="C14" s="163" t="s">
        <v>62</v>
      </c>
      <c r="D14" s="164"/>
      <c r="E14" s="164"/>
      <c r="F14" s="164"/>
      <c r="G14" s="164"/>
      <c r="H14" s="164"/>
      <c r="I14" s="165"/>
      <c r="J14" s="5"/>
    </row>
    <row r="15" spans="1:10" ht="86.1" customHeight="1">
      <c r="A15" s="9"/>
      <c r="B15" s="39">
        <v>2.7</v>
      </c>
      <c r="C15" s="163" t="s">
        <v>63</v>
      </c>
      <c r="D15" s="164"/>
      <c r="E15" s="164"/>
      <c r="F15" s="164"/>
      <c r="G15" s="164"/>
      <c r="H15" s="164"/>
      <c r="I15" s="165"/>
      <c r="J15" s="5"/>
    </row>
    <row r="16" spans="1:10" ht="27.95" customHeight="1">
      <c r="A16" s="9"/>
      <c r="B16" s="39">
        <v>2.8</v>
      </c>
      <c r="C16" s="163" t="s">
        <v>64</v>
      </c>
      <c r="D16" s="164"/>
      <c r="E16" s="164"/>
      <c r="F16" s="164"/>
      <c r="G16" s="164"/>
      <c r="H16" s="164"/>
      <c r="I16" s="165"/>
      <c r="J16" s="5"/>
    </row>
    <row r="17" spans="1:10" ht="18" customHeight="1">
      <c r="A17" s="9"/>
      <c r="B17" s="45">
        <v>3</v>
      </c>
      <c r="C17" s="166" t="s">
        <v>65</v>
      </c>
      <c r="D17" s="167"/>
      <c r="E17" s="167"/>
      <c r="F17" s="167"/>
      <c r="G17" s="167"/>
      <c r="H17" s="167"/>
      <c r="I17" s="168"/>
      <c r="J17" s="5"/>
    </row>
    <row r="18" spans="1:10" ht="18" customHeight="1">
      <c r="A18" s="9"/>
      <c r="B18" s="39">
        <v>3.1</v>
      </c>
      <c r="C18" s="163" t="s">
        <v>66</v>
      </c>
      <c r="D18" s="164"/>
      <c r="E18" s="164"/>
      <c r="F18" s="164"/>
      <c r="G18" s="164"/>
      <c r="H18" s="164"/>
      <c r="I18" s="165"/>
      <c r="J18" s="5"/>
    </row>
    <row r="19" spans="1:10" ht="18" customHeight="1">
      <c r="A19" s="9"/>
      <c r="B19" s="45">
        <v>4</v>
      </c>
      <c r="C19" s="166" t="s">
        <v>67</v>
      </c>
      <c r="D19" s="167"/>
      <c r="E19" s="167"/>
      <c r="F19" s="167"/>
      <c r="G19" s="167"/>
      <c r="H19" s="167"/>
      <c r="I19" s="168"/>
      <c r="J19" s="5"/>
    </row>
    <row r="20" spans="1:10" ht="35.1" customHeight="1">
      <c r="A20" s="9"/>
      <c r="B20" s="169"/>
      <c r="C20" s="40">
        <v>0</v>
      </c>
      <c r="D20" s="40" t="s">
        <v>68</v>
      </c>
      <c r="E20" s="172" t="s">
        <v>69</v>
      </c>
      <c r="F20" s="172"/>
      <c r="G20" s="172"/>
      <c r="H20" s="172"/>
      <c r="I20" s="172"/>
      <c r="J20" s="5"/>
    </row>
    <row r="21" spans="1:10" ht="35.1" customHeight="1">
      <c r="A21" s="9"/>
      <c r="B21" s="170"/>
      <c r="C21" s="40">
        <v>0.5</v>
      </c>
      <c r="D21" s="40" t="s">
        <v>70</v>
      </c>
      <c r="E21" s="172" t="s">
        <v>71</v>
      </c>
      <c r="F21" s="172"/>
      <c r="G21" s="172"/>
      <c r="H21" s="172"/>
      <c r="I21" s="172"/>
      <c r="J21" s="5"/>
    </row>
    <row r="22" spans="1:10" ht="35.1" customHeight="1">
      <c r="A22" s="9"/>
      <c r="B22" s="171"/>
      <c r="C22" s="41">
        <v>1</v>
      </c>
      <c r="D22" s="41" t="s">
        <v>72</v>
      </c>
      <c r="E22" s="162" t="s">
        <v>73</v>
      </c>
      <c r="F22" s="162"/>
      <c r="G22" s="162"/>
      <c r="H22" s="162"/>
      <c r="I22" s="162"/>
      <c r="J22" s="5"/>
    </row>
    <row r="23" spans="1:10">
      <c r="A23" s="10"/>
      <c r="B23" s="12"/>
      <c r="C23" s="12"/>
      <c r="D23" s="12"/>
      <c r="E23" s="12"/>
      <c r="F23" s="12"/>
      <c r="G23" s="12"/>
      <c r="H23" s="12"/>
      <c r="I23" s="12"/>
      <c r="J23" s="6"/>
    </row>
  </sheetData>
  <mergeCells count="20">
    <mergeCell ref="C16:I16"/>
    <mergeCell ref="C17:I17"/>
    <mergeCell ref="C18:I18"/>
    <mergeCell ref="C19:I19"/>
    <mergeCell ref="B20:B22"/>
    <mergeCell ref="E20:I20"/>
    <mergeCell ref="E21:I21"/>
    <mergeCell ref="E22:I22"/>
    <mergeCell ref="C10:I10"/>
    <mergeCell ref="C11:I11"/>
    <mergeCell ref="C12:I12"/>
    <mergeCell ref="C13:I13"/>
    <mergeCell ref="C14:I14"/>
    <mergeCell ref="C15:I15"/>
    <mergeCell ref="B2:I2"/>
    <mergeCell ref="C5:E5"/>
    <mergeCell ref="C6:I6"/>
    <mergeCell ref="C7:I7"/>
    <mergeCell ref="C8:I8"/>
    <mergeCell ref="C9:I9"/>
  </mergeCells>
  <conditionalFormatting sqref="G5">
    <cfRule type="dataBar" priority="1">
      <dataBar showValue="0">
        <cfvo type="num" val="0"/>
        <cfvo type="num" val="1"/>
        <color rgb="FFF43A4F"/>
      </dataBar>
      <extLst>
        <ext xmlns:x14="http://schemas.microsoft.com/office/spreadsheetml/2009/9/main" uri="{B025F937-C7B1-47D3-B67F-A62EFF666E3E}">
          <x14:id>{950A2EFA-F20F-4E01-94F3-96C980F1CC17}</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{5F65943F-2927-47FE-B5C3-8C198D23B90E}</x14:id>
        </ext>
      </extLst>
    </cfRule>
  </conditionalFormatting>
  <pageMargins left="0.7" right="0.7" top="0.75" bottom="0.75" header="0.3" footer="0.3"/>
  <pageSetup paperSize="9" scale="63" orientation="portrait" horizontalDpi="300"/>
  <headerFooter>
    <oddFooter>&amp;C_x000D_&amp;1#&amp;"Verdana"&amp;7&amp;K000000 Confidential</oddFooter>
  </headerFooter>
  <drawing r:id="rId1"/>
  <extLst>
    <ext xmlns:x14="http://schemas.microsoft.com/office/spreadsheetml/2009/9/main" uri="{78C0D931-6437-407d-A8EE-F0AAD7539E65}">
      <x14:conditionalFormattings>
        <x14:conditionalFormatting xmlns:xm="http://schemas.microsoft.com/office/excel/2006/main">
          <x14:cfRule type="dataBar" id="{950A2EFA-F20F-4E01-94F3-96C980F1CC17}">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5F65943F-2927-47FE-B5C3-8C198D23B90E}">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61"/>
  <sheetViews>
    <sheetView zoomScale="70" zoomScaleNormal="70" workbookViewId="0">
      <selection activeCell="B2" sqref="B2:I2"/>
    </sheetView>
  </sheetViews>
  <sheetFormatPr defaultColWidth="9.140625" defaultRowHeight="15" customHeight="1"/>
  <cols>
    <col min="1" max="1" width="3.5703125" style="33" customWidth="1"/>
    <col min="2" max="2" width="7" style="33" customWidth="1"/>
    <col min="3" max="3" width="13.140625" style="33" customWidth="1"/>
    <col min="4" max="4" width="28" style="33" customWidth="1"/>
    <col min="5" max="5" width="53" style="33" customWidth="1"/>
    <col min="6" max="6" width="8.5703125" style="33" customWidth="1"/>
    <col min="7" max="7" width="9.5703125" style="33" customWidth="1"/>
    <col min="8" max="8" width="8.5703125" style="33" customWidth="1"/>
    <col min="9" max="9" width="9.5703125" style="33" customWidth="1"/>
    <col min="10" max="10" width="3.5703125" style="33" customWidth="1"/>
    <col min="11" max="11" width="9.140625" style="33" bestFit="1"/>
    <col min="12" max="12" width="40.5703125" style="33" bestFit="1" customWidth="1"/>
    <col min="13" max="13" width="10.42578125" style="33" bestFit="1" customWidth="1"/>
    <col min="14" max="14" width="9.140625" style="33" bestFit="1"/>
    <col min="15" max="15" width="36.5703125" style="33" bestFit="1" customWidth="1"/>
    <col min="16" max="16" width="9.140625" style="33" bestFit="1"/>
    <col min="17" max="16384" width="9.140625" style="33"/>
  </cols>
  <sheetData>
    <row r="1" spans="1:15" ht="21" customHeight="1">
      <c r="A1" s="87"/>
      <c r="B1" s="88"/>
      <c r="C1" s="88"/>
      <c r="D1" s="88"/>
      <c r="E1" s="88"/>
      <c r="F1" s="88"/>
      <c r="G1" s="88"/>
      <c r="H1" s="88"/>
      <c r="I1" s="88"/>
      <c r="J1" s="89"/>
      <c r="K1" s="57"/>
      <c r="L1" s="57"/>
      <c r="M1" s="57"/>
      <c r="N1" s="57"/>
      <c r="O1" s="57"/>
    </row>
    <row r="2" spans="1:15" ht="105" customHeight="1" thickBot="1">
      <c r="A2" s="90"/>
      <c r="B2" s="113" t="s">
        <v>74</v>
      </c>
      <c r="C2" s="114"/>
      <c r="D2" s="114"/>
      <c r="E2" s="115"/>
      <c r="F2" s="115"/>
      <c r="G2" s="115"/>
      <c r="H2" s="115"/>
      <c r="I2" s="116"/>
      <c r="J2" s="91"/>
      <c r="K2" s="57"/>
      <c r="L2" s="57"/>
      <c r="M2" s="57"/>
      <c r="N2" s="57"/>
      <c r="O2" s="57"/>
    </row>
    <row r="3" spans="1:15" ht="18.600000000000001" customHeight="1">
      <c r="A3" s="90"/>
      <c r="B3" s="34"/>
      <c r="C3" s="34"/>
      <c r="D3" s="34"/>
      <c r="E3" s="35"/>
      <c r="F3" s="35"/>
      <c r="G3" s="35"/>
      <c r="H3" s="35"/>
      <c r="I3" s="35"/>
      <c r="J3" s="91"/>
      <c r="K3" s="57"/>
      <c r="L3" s="57"/>
      <c r="M3" s="57"/>
      <c r="N3" s="57"/>
      <c r="O3" s="92"/>
    </row>
    <row r="4" spans="1:15" ht="18.600000000000001" customHeight="1">
      <c r="A4" s="90"/>
      <c r="B4" s="111" t="s">
        <v>75</v>
      </c>
      <c r="C4" s="34"/>
      <c r="D4" s="34"/>
      <c r="E4" s="35"/>
      <c r="F4" s="35"/>
      <c r="G4" s="35"/>
      <c r="H4" s="35"/>
      <c r="I4" s="35"/>
      <c r="J4" s="91"/>
      <c r="K4" s="57"/>
      <c r="L4" s="57"/>
      <c r="M4" s="57"/>
      <c r="N4" s="57"/>
      <c r="O4" s="92"/>
    </row>
    <row r="5" spans="1:15" ht="18.75" customHeight="1">
      <c r="A5" s="90"/>
      <c r="B5" s="34"/>
      <c r="C5" s="34"/>
      <c r="D5" s="34"/>
      <c r="E5" s="35"/>
      <c r="F5" s="35"/>
      <c r="G5" s="35"/>
      <c r="H5" s="35"/>
      <c r="I5" s="35"/>
      <c r="J5" s="91"/>
      <c r="K5" s="57"/>
      <c r="L5" s="57"/>
      <c r="M5" s="57"/>
      <c r="N5" s="57"/>
      <c r="O5" s="92"/>
    </row>
    <row r="6" spans="1:15" ht="30" customHeight="1">
      <c r="A6" s="90"/>
      <c r="B6" s="121" t="s">
        <v>76</v>
      </c>
      <c r="C6" s="122"/>
      <c r="D6" s="28"/>
      <c r="E6" s="35"/>
      <c r="F6" s="35"/>
      <c r="G6" s="35"/>
      <c r="H6" s="35"/>
      <c r="I6" s="35"/>
      <c r="J6" s="91"/>
      <c r="K6" s="57"/>
      <c r="L6" s="57"/>
      <c r="M6" s="57"/>
      <c r="N6" s="57"/>
      <c r="O6" s="92"/>
    </row>
    <row r="7" spans="1:15" ht="30" customHeight="1">
      <c r="A7" s="90"/>
      <c r="B7" s="117" t="s">
        <v>77</v>
      </c>
      <c r="C7" s="117"/>
      <c r="D7" s="28"/>
      <c r="E7" s="35"/>
      <c r="F7" s="35"/>
      <c r="G7" s="35"/>
      <c r="H7" s="35"/>
      <c r="I7" s="35"/>
      <c r="J7" s="91"/>
      <c r="K7" s="57"/>
      <c r="L7" s="57"/>
      <c r="M7" s="57"/>
      <c r="N7" s="57"/>
      <c r="O7" s="92"/>
    </row>
    <row r="8" spans="1:15" ht="30" customHeight="1">
      <c r="A8" s="90"/>
      <c r="B8" s="117" t="s">
        <v>78</v>
      </c>
      <c r="C8" s="117"/>
      <c r="D8" s="28"/>
      <c r="E8" s="35"/>
      <c r="F8" s="35"/>
      <c r="G8" s="35"/>
      <c r="H8" s="35"/>
      <c r="I8" s="35"/>
      <c r="J8" s="91"/>
      <c r="K8" s="57"/>
      <c r="L8" s="57"/>
      <c r="M8" s="57"/>
      <c r="N8" s="57"/>
      <c r="O8" s="92"/>
    </row>
    <row r="9" spans="1:15" ht="30" customHeight="1">
      <c r="A9" s="90"/>
      <c r="B9" s="123" t="s">
        <v>79</v>
      </c>
      <c r="C9" s="124"/>
      <c r="D9" s="28"/>
      <c r="E9" s="35"/>
      <c r="F9" s="35"/>
      <c r="G9" s="35"/>
      <c r="H9" s="35"/>
      <c r="I9" s="35"/>
      <c r="J9" s="91"/>
      <c r="K9" s="57"/>
      <c r="L9" s="57"/>
      <c r="M9" s="57"/>
      <c r="N9" s="57"/>
      <c r="O9" s="92"/>
    </row>
    <row r="10" spans="1:15" ht="30" customHeight="1">
      <c r="A10" s="90"/>
      <c r="B10" s="117" t="s">
        <v>80</v>
      </c>
      <c r="C10" s="117"/>
      <c r="D10" s="28"/>
      <c r="E10" s="46"/>
      <c r="F10" s="35"/>
      <c r="G10" s="35"/>
      <c r="H10" s="35"/>
      <c r="I10" s="35"/>
      <c r="J10" s="91"/>
      <c r="K10" s="57"/>
      <c r="L10" s="57"/>
      <c r="M10" s="57"/>
      <c r="N10" s="57"/>
      <c r="O10" s="92"/>
    </row>
    <row r="11" spans="1:15" ht="30" customHeight="1">
      <c r="A11" s="90"/>
      <c r="B11" s="117" t="s">
        <v>81</v>
      </c>
      <c r="C11" s="117"/>
      <c r="D11" s="28"/>
      <c r="E11" s="35"/>
      <c r="F11" s="35"/>
      <c r="G11" s="35"/>
      <c r="H11" s="35"/>
      <c r="I11" s="35"/>
      <c r="J11" s="91"/>
      <c r="K11" s="57"/>
      <c r="L11" s="57"/>
      <c r="M11" s="57"/>
      <c r="N11" s="57"/>
      <c r="O11" s="92"/>
    </row>
    <row r="12" spans="1:15" ht="30" customHeight="1">
      <c r="A12" s="90"/>
      <c r="B12" s="93"/>
      <c r="C12" s="93"/>
      <c r="D12" s="93"/>
      <c r="E12" s="93"/>
      <c r="F12" s="93"/>
      <c r="G12" s="93"/>
      <c r="H12" s="93"/>
      <c r="I12" s="93"/>
      <c r="J12" s="91"/>
      <c r="K12" s="57"/>
      <c r="L12" s="57"/>
      <c r="M12" s="57"/>
      <c r="N12" s="57"/>
      <c r="O12" s="92"/>
    </row>
    <row r="13" spans="1:15" ht="30" customHeight="1">
      <c r="A13" s="90"/>
      <c r="B13" s="93"/>
      <c r="C13" s="93"/>
      <c r="D13" s="93"/>
      <c r="E13" s="93"/>
      <c r="F13" s="118" t="s">
        <v>82</v>
      </c>
      <c r="G13" s="119"/>
      <c r="H13" s="120" t="s">
        <v>83</v>
      </c>
      <c r="I13" s="120"/>
      <c r="J13" s="91"/>
      <c r="K13" s="57"/>
      <c r="L13" s="57"/>
      <c r="M13" s="57"/>
      <c r="N13" s="57"/>
      <c r="O13" s="57"/>
    </row>
    <row r="14" spans="1:15" ht="21.6" customHeight="1">
      <c r="A14" s="90"/>
      <c r="B14" s="112" t="s">
        <v>84</v>
      </c>
      <c r="C14" s="112"/>
      <c r="D14" s="112"/>
      <c r="E14" s="112"/>
      <c r="F14" s="36">
        <f>AVERAGE(F17,F21,F31)</f>
        <v>0</v>
      </c>
      <c r="G14" s="37">
        <f>IF(AND(ISNUMBER(F14), F14&gt;1), F14/100, F14)</f>
        <v>0</v>
      </c>
      <c r="H14" s="36">
        <f>Weights!F7</f>
        <v>0</v>
      </c>
      <c r="I14" s="37">
        <f>IF(AND(ISNUMBER(H14), H14&gt;1), H14/100, H14)</f>
        <v>0</v>
      </c>
      <c r="J14" s="91"/>
      <c r="K14" s="57"/>
      <c r="L14" s="57"/>
      <c r="M14" s="57"/>
      <c r="N14" s="57"/>
      <c r="O14" s="57"/>
    </row>
    <row r="15" spans="1:15" ht="21.6" customHeight="1">
      <c r="A15" s="90"/>
      <c r="B15" s="94">
        <v>2</v>
      </c>
      <c r="C15" s="183" t="s">
        <v>85</v>
      </c>
      <c r="D15" s="184"/>
      <c r="E15" s="185"/>
      <c r="F15" s="95">
        <f>Scoring!F3</f>
        <v>0</v>
      </c>
      <c r="G15" s="95">
        <f t="shared" ref="G15:G16" si="0">F15</f>
        <v>0</v>
      </c>
      <c r="H15" s="95">
        <f>Scoring!G3</f>
        <v>0</v>
      </c>
      <c r="I15" s="95">
        <f t="shared" ref="I15:I16" si="1">H15</f>
        <v>0</v>
      </c>
      <c r="J15" s="91"/>
      <c r="K15" s="57"/>
      <c r="L15" s="57"/>
      <c r="M15" s="57"/>
      <c r="N15" s="57"/>
      <c r="O15" s="57"/>
    </row>
    <row r="16" spans="1:15" ht="21.6" customHeight="1">
      <c r="A16" s="90"/>
      <c r="B16" s="32" t="str">
        <f>"2.0"</f>
        <v>2.0</v>
      </c>
      <c r="C16" s="186" t="s">
        <v>85</v>
      </c>
      <c r="D16" s="187"/>
      <c r="E16" s="188"/>
      <c r="F16" s="96">
        <f>Scoring!F4</f>
        <v>0</v>
      </c>
      <c r="G16" s="97">
        <f t="shared" si="0"/>
        <v>0</v>
      </c>
      <c r="H16" s="96">
        <f>Scoring!G4</f>
        <v>0</v>
      </c>
      <c r="I16" s="97">
        <f t="shared" si="1"/>
        <v>0</v>
      </c>
      <c r="J16" s="91"/>
      <c r="K16" s="57"/>
      <c r="L16" s="57"/>
      <c r="M16" s="57"/>
      <c r="N16" s="57"/>
      <c r="O16" s="57"/>
    </row>
    <row r="17" spans="1:15" ht="18.75" customHeight="1">
      <c r="A17" s="90"/>
      <c r="B17" s="94">
        <v>3</v>
      </c>
      <c r="C17" s="183" t="s">
        <v>86</v>
      </c>
      <c r="D17" s="184"/>
      <c r="E17" s="185"/>
      <c r="F17" s="95">
        <f>Scoring!F5</f>
        <v>0</v>
      </c>
      <c r="G17" s="95">
        <f t="shared" ref="G17:G32" si="2">F17</f>
        <v>0</v>
      </c>
      <c r="H17" s="95">
        <f>Scoring!G5</f>
        <v>0</v>
      </c>
      <c r="I17" s="95">
        <f t="shared" ref="I17:I32" si="3">H17</f>
        <v>0</v>
      </c>
      <c r="J17" s="91"/>
      <c r="K17" s="57"/>
      <c r="L17" s="57"/>
      <c r="M17" s="57"/>
      <c r="N17" s="98"/>
      <c r="O17" s="27"/>
    </row>
    <row r="18" spans="1:15" ht="18.75" customHeight="1">
      <c r="A18" s="90"/>
      <c r="B18" s="32">
        <v>3.1</v>
      </c>
      <c r="C18" s="186" t="s">
        <v>87</v>
      </c>
      <c r="D18" s="187"/>
      <c r="E18" s="188"/>
      <c r="F18" s="96">
        <f>Scoring!F6</f>
        <v>0</v>
      </c>
      <c r="G18" s="97">
        <f t="shared" si="2"/>
        <v>0</v>
      </c>
      <c r="H18" s="96">
        <f>Scoring!G6</f>
        <v>0</v>
      </c>
      <c r="I18" s="97">
        <f t="shared" si="3"/>
        <v>0</v>
      </c>
      <c r="J18" s="91"/>
      <c r="K18" s="57"/>
      <c r="L18" s="57"/>
      <c r="M18" s="57"/>
      <c r="N18" s="57"/>
      <c r="O18" s="57"/>
    </row>
    <row r="19" spans="1:15" ht="18.75" customHeight="1">
      <c r="A19" s="90"/>
      <c r="B19" s="32">
        <v>3.2</v>
      </c>
      <c r="C19" s="186" t="s">
        <v>88</v>
      </c>
      <c r="D19" s="187"/>
      <c r="E19" s="188"/>
      <c r="F19" s="96">
        <f>Scoring!F7</f>
        <v>0</v>
      </c>
      <c r="G19" s="97">
        <f t="shared" si="2"/>
        <v>0</v>
      </c>
      <c r="H19" s="96">
        <f>Scoring!G7</f>
        <v>0</v>
      </c>
      <c r="I19" s="97">
        <f t="shared" si="3"/>
        <v>0</v>
      </c>
      <c r="J19" s="91"/>
      <c r="K19" s="57"/>
      <c r="L19" s="57"/>
      <c r="M19" s="57"/>
      <c r="N19" s="57"/>
      <c r="O19" s="57"/>
    </row>
    <row r="20" spans="1:15" ht="18.75" customHeight="1">
      <c r="A20" s="90"/>
      <c r="B20" s="32">
        <v>3.3</v>
      </c>
      <c r="C20" s="186" t="s">
        <v>89</v>
      </c>
      <c r="D20" s="187"/>
      <c r="E20" s="188"/>
      <c r="F20" s="96">
        <f>Scoring!F8</f>
        <v>0</v>
      </c>
      <c r="G20" s="97">
        <f t="shared" si="2"/>
        <v>0</v>
      </c>
      <c r="H20" s="96">
        <f>Scoring!G8</f>
        <v>0</v>
      </c>
      <c r="I20" s="97">
        <f t="shared" si="3"/>
        <v>0</v>
      </c>
      <c r="J20" s="91"/>
      <c r="K20" s="57"/>
      <c r="L20" s="57"/>
      <c r="M20" s="57"/>
      <c r="N20" s="57"/>
      <c r="O20" s="57"/>
    </row>
    <row r="21" spans="1:15" ht="18.75" customHeight="1">
      <c r="A21" s="90"/>
      <c r="B21" s="94">
        <v>4</v>
      </c>
      <c r="C21" s="189" t="s">
        <v>90</v>
      </c>
      <c r="D21" s="189"/>
      <c r="E21" s="189"/>
      <c r="F21" s="95">
        <f>Scoring!F9</f>
        <v>0</v>
      </c>
      <c r="G21" s="95">
        <f>F21</f>
        <v>0</v>
      </c>
      <c r="H21" s="95">
        <f>Scoring!G9</f>
        <v>0</v>
      </c>
      <c r="I21" s="95">
        <f>H21</f>
        <v>0</v>
      </c>
      <c r="J21" s="91"/>
      <c r="K21" s="57"/>
      <c r="L21" s="57"/>
      <c r="M21" s="57"/>
      <c r="N21" s="57"/>
      <c r="O21" s="57"/>
    </row>
    <row r="22" spans="1:15" ht="18.75" customHeight="1">
      <c r="A22" s="90"/>
      <c r="B22" s="32">
        <v>4.2</v>
      </c>
      <c r="C22" s="186" t="s">
        <v>91</v>
      </c>
      <c r="D22" s="187"/>
      <c r="E22" s="188"/>
      <c r="F22" s="96">
        <f>Scoring!F10</f>
        <v>0</v>
      </c>
      <c r="G22" s="97">
        <f t="shared" ref="G22:G23" si="4">F22</f>
        <v>0</v>
      </c>
      <c r="H22" s="96">
        <f>Scoring!G10</f>
        <v>0</v>
      </c>
      <c r="I22" s="97">
        <f t="shared" ref="I22:I23" si="5">H22</f>
        <v>0</v>
      </c>
      <c r="J22" s="91"/>
      <c r="K22" s="57"/>
      <c r="L22" s="57"/>
      <c r="M22" s="57"/>
      <c r="N22" s="57"/>
      <c r="O22" s="57"/>
    </row>
    <row r="23" spans="1:15" ht="18.75" customHeight="1">
      <c r="A23" s="90"/>
      <c r="B23" s="32">
        <v>4.3</v>
      </c>
      <c r="C23" s="186" t="s">
        <v>92</v>
      </c>
      <c r="D23" s="187"/>
      <c r="E23" s="188"/>
      <c r="F23" s="96">
        <f>Scoring!F11</f>
        <v>0</v>
      </c>
      <c r="G23" s="97">
        <f t="shared" si="4"/>
        <v>0</v>
      </c>
      <c r="H23" s="96">
        <f>Scoring!G11</f>
        <v>0</v>
      </c>
      <c r="I23" s="97">
        <f t="shared" si="5"/>
        <v>0</v>
      </c>
      <c r="J23" s="91"/>
      <c r="K23" s="57"/>
      <c r="L23" s="57"/>
      <c r="M23" s="57"/>
      <c r="N23" s="57"/>
      <c r="O23" s="57"/>
    </row>
    <row r="24" spans="1:15" ht="18.75" customHeight="1">
      <c r="A24" s="90"/>
      <c r="B24" s="32">
        <v>4.4000000000000004</v>
      </c>
      <c r="C24" s="186" t="s">
        <v>93</v>
      </c>
      <c r="D24" s="187"/>
      <c r="E24" s="188"/>
      <c r="F24" s="96">
        <f>Scoring!F12</f>
        <v>0</v>
      </c>
      <c r="G24" s="97">
        <f t="shared" si="2"/>
        <v>0</v>
      </c>
      <c r="H24" s="96">
        <f>Scoring!G12</f>
        <v>0</v>
      </c>
      <c r="I24" s="97">
        <f t="shared" si="3"/>
        <v>0</v>
      </c>
      <c r="J24" s="91"/>
      <c r="K24" s="57"/>
      <c r="L24" s="57"/>
      <c r="M24" s="57"/>
      <c r="N24" s="57"/>
      <c r="O24" s="57"/>
    </row>
    <row r="25" spans="1:15" ht="18.75" customHeight="1">
      <c r="A25" s="90"/>
      <c r="B25" s="32">
        <v>4.5</v>
      </c>
      <c r="C25" s="85" t="s">
        <v>94</v>
      </c>
      <c r="D25" s="99"/>
      <c r="E25" s="100"/>
      <c r="F25" s="96">
        <f>Scoring!F13</f>
        <v>0</v>
      </c>
      <c r="G25" s="97">
        <f t="shared" si="2"/>
        <v>0</v>
      </c>
      <c r="H25" s="96">
        <f>Scoring!G13</f>
        <v>0</v>
      </c>
      <c r="I25" s="97">
        <f t="shared" si="3"/>
        <v>0</v>
      </c>
      <c r="J25" s="91"/>
      <c r="K25" s="38"/>
      <c r="L25" s="57"/>
      <c r="M25" s="57"/>
      <c r="N25" s="57"/>
      <c r="O25" s="57"/>
    </row>
    <row r="26" spans="1:15" ht="18.75" customHeight="1">
      <c r="A26" s="90"/>
      <c r="B26" s="32">
        <v>4.5999999999999996</v>
      </c>
      <c r="C26" s="85" t="s">
        <v>95</v>
      </c>
      <c r="D26" s="99"/>
      <c r="E26" s="100"/>
      <c r="F26" s="96">
        <f>Scoring!F14</f>
        <v>0</v>
      </c>
      <c r="G26" s="97">
        <f t="shared" si="2"/>
        <v>0</v>
      </c>
      <c r="H26" s="96">
        <f>Scoring!G14</f>
        <v>0</v>
      </c>
      <c r="I26" s="97">
        <f t="shared" si="3"/>
        <v>0</v>
      </c>
      <c r="J26" s="91"/>
      <c r="K26" s="57"/>
      <c r="L26" s="57"/>
      <c r="M26" s="57"/>
      <c r="N26" s="57"/>
      <c r="O26" s="57"/>
    </row>
    <row r="27" spans="1:15" ht="18.75" customHeight="1">
      <c r="A27" s="90"/>
      <c r="B27" s="32">
        <v>4.7</v>
      </c>
      <c r="C27" s="85" t="s">
        <v>96</v>
      </c>
      <c r="D27" s="99"/>
      <c r="E27" s="100"/>
      <c r="F27" s="96">
        <f>Scoring!F15</f>
        <v>0</v>
      </c>
      <c r="G27" s="97">
        <f t="shared" ref="G27:G30" si="6">F27</f>
        <v>0</v>
      </c>
      <c r="H27" s="96">
        <f>Scoring!G15</f>
        <v>0</v>
      </c>
      <c r="I27" s="97">
        <f t="shared" ref="I27:I30" si="7">H27</f>
        <v>0</v>
      </c>
      <c r="J27" s="91"/>
      <c r="K27" s="57"/>
      <c r="L27" s="57"/>
      <c r="M27" s="57"/>
      <c r="N27" s="57"/>
      <c r="O27" s="57"/>
    </row>
    <row r="28" spans="1:15" ht="18.75" customHeight="1">
      <c r="A28" s="90"/>
      <c r="B28" s="32">
        <v>4.8</v>
      </c>
      <c r="C28" s="85" t="s">
        <v>97</v>
      </c>
      <c r="D28" s="99"/>
      <c r="E28" s="100"/>
      <c r="F28" s="96">
        <f>Scoring!F16</f>
        <v>0</v>
      </c>
      <c r="G28" s="97">
        <f t="shared" si="6"/>
        <v>0</v>
      </c>
      <c r="H28" s="96">
        <f>Scoring!G16</f>
        <v>0</v>
      </c>
      <c r="I28" s="97">
        <f t="shared" si="7"/>
        <v>0</v>
      </c>
      <c r="J28" s="91"/>
      <c r="K28" s="57"/>
      <c r="L28" s="57"/>
      <c r="M28" s="57"/>
      <c r="N28" s="57"/>
      <c r="O28" s="57"/>
    </row>
    <row r="29" spans="1:15" ht="18.75" customHeight="1">
      <c r="A29" s="90"/>
      <c r="B29" s="32">
        <v>4.9000000000000004</v>
      </c>
      <c r="C29" s="85" t="s">
        <v>98</v>
      </c>
      <c r="D29" s="99"/>
      <c r="E29" s="100"/>
      <c r="F29" s="96">
        <f>Scoring!F17</f>
        <v>0</v>
      </c>
      <c r="G29" s="97">
        <f t="shared" si="6"/>
        <v>0</v>
      </c>
      <c r="H29" s="96">
        <f>Scoring!G17</f>
        <v>0</v>
      </c>
      <c r="I29" s="97">
        <f t="shared" si="7"/>
        <v>0</v>
      </c>
      <c r="J29" s="91"/>
      <c r="K29" s="57"/>
      <c r="L29" s="57"/>
      <c r="M29" s="57"/>
      <c r="N29" s="57"/>
      <c r="O29" s="57"/>
    </row>
    <row r="30" spans="1:15" ht="18.75" customHeight="1">
      <c r="A30" s="90"/>
      <c r="B30" s="32" t="str">
        <f>"4.10"</f>
        <v>4.10</v>
      </c>
      <c r="C30" s="85" t="s">
        <v>99</v>
      </c>
      <c r="D30" s="99"/>
      <c r="E30" s="100"/>
      <c r="F30" s="96">
        <f>Scoring!F18</f>
        <v>0</v>
      </c>
      <c r="G30" s="97">
        <f t="shared" si="6"/>
        <v>0</v>
      </c>
      <c r="H30" s="96">
        <f>Scoring!G18</f>
        <v>0</v>
      </c>
      <c r="I30" s="97">
        <f t="shared" si="7"/>
        <v>0</v>
      </c>
      <c r="J30" s="91"/>
      <c r="K30" s="57"/>
      <c r="L30" s="57"/>
      <c r="M30" s="57"/>
      <c r="N30" s="57"/>
      <c r="O30" s="57"/>
    </row>
    <row r="31" spans="1:15" ht="18.75" customHeight="1">
      <c r="A31" s="90"/>
      <c r="B31" s="94">
        <v>5</v>
      </c>
      <c r="C31" s="189" t="s">
        <v>100</v>
      </c>
      <c r="D31" s="189"/>
      <c r="E31" s="189"/>
      <c r="F31" s="95">
        <f>Scoring!F19</f>
        <v>0</v>
      </c>
      <c r="G31" s="101">
        <f>F31</f>
        <v>0</v>
      </c>
      <c r="H31" s="95">
        <f>Scoring!G19</f>
        <v>0</v>
      </c>
      <c r="I31" s="101">
        <f>H31</f>
        <v>0</v>
      </c>
      <c r="J31" s="91"/>
      <c r="K31" s="57"/>
      <c r="L31" s="57"/>
      <c r="M31" s="57"/>
      <c r="N31" s="57"/>
      <c r="O31" s="57"/>
    </row>
    <row r="32" spans="1:15" ht="18.75" customHeight="1">
      <c r="A32" s="90"/>
      <c r="B32" s="81" t="str">
        <f>"5.0"</f>
        <v>5.0</v>
      </c>
      <c r="C32" s="190" t="s">
        <v>100</v>
      </c>
      <c r="D32" s="191"/>
      <c r="E32" s="192"/>
      <c r="F32" s="96">
        <f>Scoring!F20</f>
        <v>0</v>
      </c>
      <c r="G32" s="97">
        <f t="shared" si="2"/>
        <v>0</v>
      </c>
      <c r="H32" s="96">
        <f>Scoring!G20</f>
        <v>0</v>
      </c>
      <c r="I32" s="97">
        <f t="shared" si="3"/>
        <v>0</v>
      </c>
      <c r="J32" s="91"/>
      <c r="K32" s="57"/>
      <c r="L32" s="57"/>
      <c r="M32" s="57"/>
      <c r="N32" s="57"/>
      <c r="O32" s="57"/>
    </row>
    <row r="33" spans="1:11" ht="18.75" customHeight="1" thickBot="1">
      <c r="A33" s="102"/>
      <c r="B33" s="103"/>
      <c r="C33" s="103"/>
      <c r="D33" s="103"/>
      <c r="E33" s="103"/>
      <c r="F33" s="103"/>
      <c r="G33" s="103"/>
      <c r="H33" s="103"/>
      <c r="I33" s="103"/>
      <c r="J33" s="104"/>
      <c r="K33" s="57"/>
    </row>
    <row r="34" spans="1:11" ht="18.75" customHeight="1" thickTop="1">
      <c r="A34" s="57"/>
      <c r="B34" s="57"/>
      <c r="C34" s="57"/>
      <c r="D34" s="57"/>
      <c r="E34" s="57"/>
      <c r="F34" s="57"/>
      <c r="G34" s="57"/>
      <c r="H34" s="57"/>
      <c r="I34" s="57"/>
      <c r="J34" s="57"/>
      <c r="K34" s="57"/>
    </row>
    <row r="35" spans="1:11" ht="18.75" customHeight="1">
      <c r="A35" s="57"/>
      <c r="B35" s="57"/>
      <c r="C35" s="57"/>
      <c r="D35" s="57"/>
      <c r="E35" s="57"/>
      <c r="F35" s="57"/>
      <c r="G35" s="57"/>
      <c r="H35" s="57"/>
      <c r="I35" s="57"/>
      <c r="J35" s="57"/>
      <c r="K35" s="57"/>
    </row>
    <row r="36" spans="1:11" ht="18.75" customHeight="1">
      <c r="A36" s="57"/>
      <c r="B36" s="57"/>
      <c r="C36" s="57"/>
      <c r="D36" s="57"/>
      <c r="E36" s="57"/>
      <c r="F36" s="57"/>
      <c r="G36" s="57"/>
      <c r="H36" s="57"/>
      <c r="I36" s="57"/>
      <c r="J36" s="57"/>
      <c r="K36" s="57"/>
    </row>
    <row r="37" spans="1:11" ht="18.75" customHeight="1">
      <c r="A37" s="57"/>
      <c r="B37" s="57"/>
      <c r="C37" s="57"/>
      <c r="D37" s="57"/>
      <c r="E37" s="57"/>
      <c r="F37" s="57"/>
      <c r="G37" s="57"/>
      <c r="H37" s="57"/>
      <c r="I37" s="57"/>
      <c r="J37" s="57"/>
      <c r="K37" s="57"/>
    </row>
    <row r="38" spans="1:11" ht="18.75" customHeight="1">
      <c r="A38" s="57"/>
      <c r="B38" s="57"/>
      <c r="C38" s="57"/>
      <c r="D38" s="57"/>
      <c r="E38" s="57"/>
      <c r="F38" s="57"/>
      <c r="G38" s="57"/>
      <c r="H38" s="57"/>
      <c r="I38" s="57"/>
      <c r="J38" s="57"/>
      <c r="K38" s="57"/>
    </row>
    <row r="39" spans="1:11" ht="18.75" customHeight="1">
      <c r="A39" s="57"/>
      <c r="B39" s="57"/>
      <c r="C39" s="57"/>
      <c r="D39" s="57"/>
      <c r="E39" s="57"/>
      <c r="F39" s="57"/>
      <c r="G39" s="57"/>
      <c r="H39" s="57"/>
      <c r="I39" s="57"/>
      <c r="J39" s="57"/>
      <c r="K39" s="57"/>
    </row>
    <row r="40" spans="1:11" ht="18.75" customHeight="1">
      <c r="A40" s="57"/>
      <c r="B40" s="57"/>
      <c r="C40" s="57"/>
      <c r="D40" s="57"/>
      <c r="E40" s="57"/>
      <c r="F40" s="57"/>
      <c r="G40" s="57"/>
      <c r="H40" s="57"/>
      <c r="I40" s="57"/>
      <c r="J40" s="57"/>
      <c r="K40" s="57"/>
    </row>
    <row r="41" spans="1:11" ht="18.75" customHeight="1">
      <c r="A41" s="57"/>
      <c r="B41" s="57"/>
      <c r="C41" s="57"/>
      <c r="D41" s="57"/>
      <c r="E41" s="57"/>
      <c r="F41" s="57"/>
      <c r="G41" s="57"/>
      <c r="H41" s="57"/>
      <c r="I41" s="57"/>
      <c r="J41" s="57"/>
      <c r="K41" s="57"/>
    </row>
    <row r="42" spans="1:11" ht="18.75" customHeight="1">
      <c r="A42" s="57"/>
      <c r="B42" s="57"/>
      <c r="C42" s="57"/>
      <c r="D42" s="57"/>
      <c r="E42" s="57"/>
      <c r="F42" s="57"/>
      <c r="G42" s="57"/>
      <c r="H42" s="57"/>
      <c r="I42" s="57"/>
      <c r="J42" s="57"/>
      <c r="K42" s="57"/>
    </row>
    <row r="43" spans="1:11" ht="18.75" customHeight="1">
      <c r="A43" s="57"/>
      <c r="B43" s="57"/>
      <c r="C43" s="57"/>
      <c r="D43" s="57"/>
      <c r="E43" s="57"/>
      <c r="F43" s="57"/>
      <c r="G43" s="57"/>
      <c r="H43" s="57"/>
      <c r="I43" s="57"/>
      <c r="J43" s="57"/>
      <c r="K43" s="57"/>
    </row>
    <row r="44" spans="1:11" ht="18.75" customHeight="1">
      <c r="A44" s="57"/>
      <c r="B44" s="57"/>
      <c r="C44" s="57"/>
      <c r="D44" s="57"/>
      <c r="E44" s="57"/>
      <c r="F44" s="57"/>
      <c r="G44" s="57"/>
      <c r="H44" s="57"/>
      <c r="I44" s="57"/>
      <c r="J44" s="57"/>
      <c r="K44" s="57"/>
    </row>
    <row r="45" spans="1:11" ht="18.75" customHeight="1">
      <c r="A45" s="57"/>
      <c r="B45" s="57"/>
      <c r="C45" s="57"/>
      <c r="D45" s="57"/>
      <c r="E45" s="57"/>
      <c r="F45" s="57"/>
      <c r="G45" s="57"/>
      <c r="H45" s="57"/>
      <c r="I45" s="57"/>
      <c r="J45" s="57"/>
      <c r="K45" s="57"/>
    </row>
    <row r="46" spans="1:11" ht="18.75" customHeight="1">
      <c r="A46" s="57"/>
      <c r="B46" s="57"/>
      <c r="C46" s="57"/>
      <c r="D46" s="57"/>
      <c r="E46" s="57"/>
      <c r="F46" s="57"/>
      <c r="G46" s="57"/>
      <c r="H46" s="57"/>
      <c r="I46" s="57"/>
      <c r="J46" s="57"/>
      <c r="K46" s="57"/>
    </row>
    <row r="47" spans="1:11" ht="14.45">
      <c r="A47" s="57"/>
      <c r="B47" s="57"/>
      <c r="C47" s="57"/>
      <c r="D47" s="57"/>
      <c r="E47" s="57"/>
      <c r="F47" s="57"/>
      <c r="G47" s="57"/>
      <c r="H47" s="57"/>
      <c r="I47" s="57"/>
      <c r="J47" s="57"/>
      <c r="K47" s="57"/>
    </row>
    <row r="48" spans="1:11" ht="14.45">
      <c r="A48" s="57"/>
      <c r="B48" s="57"/>
      <c r="C48" s="57"/>
      <c r="D48" s="57"/>
      <c r="E48" s="57"/>
      <c r="F48" s="57"/>
      <c r="G48" s="57"/>
      <c r="H48" s="57"/>
      <c r="I48" s="57"/>
      <c r="J48" s="57"/>
      <c r="K48" s="57"/>
    </row>
    <row r="49" spans="3:5" ht="14.45">
      <c r="C49" s="105"/>
      <c r="D49" s="105"/>
      <c r="E49" s="105"/>
    </row>
    <row r="50" spans="3:5" ht="14.45">
      <c r="C50" s="105"/>
      <c r="D50" s="105"/>
      <c r="E50" s="105"/>
    </row>
    <row r="51" spans="3:5" ht="14.45">
      <c r="C51" s="105"/>
      <c r="D51" s="105"/>
      <c r="E51" s="105"/>
    </row>
    <row r="52" spans="3:5" ht="14.45">
      <c r="C52" s="105"/>
      <c r="D52" s="105"/>
      <c r="E52" s="105"/>
    </row>
    <row r="53" spans="3:5" ht="14.45">
      <c r="C53" s="105"/>
      <c r="D53" s="105"/>
      <c r="E53" s="105"/>
    </row>
    <row r="54" spans="3:5" ht="15.95" customHeight="1">
      <c r="C54" s="105"/>
      <c r="D54" s="105"/>
      <c r="E54" s="105"/>
    </row>
    <row r="55" spans="3:5" ht="14.45">
      <c r="C55" s="105"/>
      <c r="D55" s="105"/>
      <c r="E55" s="105"/>
    </row>
    <row r="56" spans="3:5" ht="14.45">
      <c r="C56" s="105"/>
      <c r="D56" s="105"/>
      <c r="E56" s="105"/>
    </row>
    <row r="57" spans="3:5" ht="14.45">
      <c r="C57" s="105"/>
      <c r="D57" s="105"/>
      <c r="E57" s="105"/>
    </row>
    <row r="58" spans="3:5" ht="14.45">
      <c r="C58" s="105"/>
      <c r="D58" s="105"/>
      <c r="E58" s="105"/>
    </row>
    <row r="59" spans="3:5" ht="14.45">
      <c r="C59" s="105"/>
      <c r="D59" s="105"/>
      <c r="E59" s="105"/>
    </row>
    <row r="60" spans="3:5" ht="14.45">
      <c r="C60" s="105"/>
      <c r="D60" s="105"/>
      <c r="E60" s="105"/>
    </row>
    <row r="61" spans="3:5" ht="14.45">
      <c r="C61" s="105"/>
      <c r="D61" s="105"/>
      <c r="E61" s="105"/>
    </row>
  </sheetData>
  <mergeCells count="22">
    <mergeCell ref="B14:E14"/>
    <mergeCell ref="B2:I2"/>
    <mergeCell ref="B10:C10"/>
    <mergeCell ref="B11:C11"/>
    <mergeCell ref="F13:G13"/>
    <mergeCell ref="H13:I13"/>
    <mergeCell ref="B6:C6"/>
    <mergeCell ref="B8:C8"/>
    <mergeCell ref="B7:C7"/>
    <mergeCell ref="B9:C9"/>
    <mergeCell ref="C23:E23"/>
    <mergeCell ref="C15:E15"/>
    <mergeCell ref="C16:E16"/>
    <mergeCell ref="C32:E32"/>
    <mergeCell ref="C17:E17"/>
    <mergeCell ref="C18:E18"/>
    <mergeCell ref="C19:E19"/>
    <mergeCell ref="C20:E20"/>
    <mergeCell ref="C22:E22"/>
    <mergeCell ref="C21:E21"/>
    <mergeCell ref="C24:E24"/>
    <mergeCell ref="C31:E31"/>
  </mergeCells>
  <conditionalFormatting sqref="G14">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I14">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22:I30">
    <cfRule type="dataBar" priority="62">
      <dataBar showValue="0">
        <cfvo type="min"/>
        <cfvo type="max"/>
        <color rgb="FF29C8C1"/>
      </dataBar>
      <extLst>
        <ext xmlns:x14="http://schemas.microsoft.com/office/spreadsheetml/2009/9/main" uri="{B025F937-C7B1-47D3-B67F-A62EFF666E3E}">
          <x14:id>{60F8E950-2279-4905-8B2A-B2121C25BD3D}</x14:id>
        </ext>
      </extLst>
    </cfRule>
  </conditionalFormatting>
  <conditionalFormatting sqref="I31:I32 I15:I21">
    <cfRule type="dataBar" priority="147">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5:G32">
    <cfRule type="dataBar" priority="148">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6" xr:uid="{060B9205-5211-4BE9-9855-C68C53B3638C}">
      <formula1>"management/ organisational, site, others, N/A"</formula1>
    </dataValidation>
    <dataValidation type="list" allowBlank="1" showInputMessage="1" showErrorMessage="1" sqref="D7" xr:uid="{D0029972-0051-46A2-8C53-C4EB5DEB4C92}">
      <formula1>"Development, Construction, O&amp;M, Decommissioning, N/A"</formula1>
    </dataValidation>
    <dataValidation type="list" allowBlank="1" showInputMessage="1" showErrorMessage="1" sqref="D8" xr:uid="{F28CDED2-2EBF-4CF6-A8EF-3BA71DA2B562}">
      <formula1>"Jurisdiction,Denmark,France,Germany,Sweden,Taiwan,The Netherlands,UK,United States"</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4:H16 H17:H30 H31:H32"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3</xdr:col>
                    <xdr:colOff>1435100</xdr:colOff>
                    <xdr:row>12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G14</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I14</xm:sqref>
        </x14:conditionalFormatting>
        <x14:conditionalFormatting xmlns:xm="http://schemas.microsoft.com/office/excel/2006/main">
          <x14:cfRule type="dataBar" id="{60F8E950-2279-4905-8B2A-B2121C25BD3D}">
            <x14:dataBar minLength="0" maxLength="100" gradient="0">
              <x14:cfvo type="autoMin"/>
              <x14:cfvo type="autoMax"/>
              <x14:negativeFillColor rgb="FFFF0000"/>
              <x14:axisColor rgb="FF000000"/>
            </x14:dataBar>
          </x14:cfRule>
          <xm:sqref>I22:I30</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I31:I32 I15:I21</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G15:G32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59"/>
  <sheetViews>
    <sheetView workbookViewId="0">
      <selection sqref="A1:B1"/>
    </sheetView>
  </sheetViews>
  <sheetFormatPr defaultColWidth="9.140625" defaultRowHeight="14.45"/>
  <cols>
    <col min="1" max="1" width="7.140625" style="2" customWidth="1"/>
    <col min="2" max="2" width="61.85546875" style="57"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73" t="s">
        <v>101</v>
      </c>
      <c r="B1" s="174"/>
      <c r="C1" s="17"/>
      <c r="D1" s="17"/>
      <c r="E1" s="16"/>
      <c r="F1" s="16"/>
      <c r="G1" s="18"/>
    </row>
    <row r="2" spans="1:7">
      <c r="A2" s="19" t="s">
        <v>102</v>
      </c>
      <c r="B2" s="20" t="s">
        <v>103</v>
      </c>
      <c r="C2" s="19" t="s">
        <v>104</v>
      </c>
      <c r="D2" s="19" t="s">
        <v>105</v>
      </c>
      <c r="E2" s="19" t="s">
        <v>106</v>
      </c>
      <c r="F2" s="19" t="s">
        <v>107</v>
      </c>
      <c r="G2" s="19" t="s">
        <v>108</v>
      </c>
    </row>
    <row r="3" spans="1:7">
      <c r="A3" s="21">
        <v>2</v>
      </c>
      <c r="B3" s="175" t="s">
        <v>85</v>
      </c>
      <c r="C3" s="175"/>
      <c r="D3" s="175"/>
      <c r="E3" s="175"/>
      <c r="F3" s="175"/>
      <c r="G3" s="175"/>
    </row>
    <row r="4" spans="1:7" ht="21">
      <c r="A4" s="22"/>
      <c r="B4" s="23" t="s">
        <v>109</v>
      </c>
      <c r="C4" s="86" t="s">
        <v>110</v>
      </c>
      <c r="D4" s="26"/>
      <c r="E4" s="23"/>
      <c r="F4" s="23"/>
      <c r="G4" s="23"/>
    </row>
    <row r="5" spans="1:7">
      <c r="A5" s="22"/>
      <c r="B5" s="25" t="s">
        <v>111</v>
      </c>
      <c r="C5" s="86" t="s">
        <v>110</v>
      </c>
      <c r="D5" s="26"/>
      <c r="E5" s="23"/>
      <c r="F5" s="23"/>
      <c r="G5" s="23"/>
    </row>
    <row r="6" spans="1:7">
      <c r="A6" s="21">
        <v>3</v>
      </c>
      <c r="B6" s="175" t="s">
        <v>86</v>
      </c>
      <c r="C6" s="175"/>
      <c r="D6" s="175"/>
      <c r="E6" s="175"/>
      <c r="F6" s="175"/>
      <c r="G6" s="175"/>
    </row>
    <row r="7" spans="1:7">
      <c r="A7" s="61">
        <v>3.1</v>
      </c>
      <c r="B7" s="58" t="s">
        <v>87</v>
      </c>
      <c r="C7" s="69"/>
      <c r="D7" s="70"/>
      <c r="E7" s="70"/>
      <c r="F7" s="70"/>
      <c r="G7" s="71"/>
    </row>
    <row r="8" spans="1:7" ht="21">
      <c r="A8" s="22"/>
      <c r="B8" s="25" t="s">
        <v>112</v>
      </c>
      <c r="C8" s="86" t="s">
        <v>110</v>
      </c>
      <c r="D8" s="26"/>
      <c r="E8" s="23"/>
      <c r="F8" s="23"/>
      <c r="G8" s="23"/>
    </row>
    <row r="9" spans="1:7">
      <c r="A9" s="61">
        <v>3.2</v>
      </c>
      <c r="B9" s="62" t="s">
        <v>88</v>
      </c>
      <c r="C9" s="72"/>
      <c r="D9" s="73"/>
      <c r="E9" s="73"/>
      <c r="F9" s="30"/>
      <c r="G9" s="30"/>
    </row>
    <row r="10" spans="1:7" ht="21">
      <c r="A10" s="22" t="s">
        <v>113</v>
      </c>
      <c r="B10" s="31" t="s">
        <v>114</v>
      </c>
      <c r="C10" s="86" t="s">
        <v>110</v>
      </c>
      <c r="D10" s="24"/>
      <c r="E10" s="23"/>
      <c r="F10" s="23"/>
      <c r="G10" s="23"/>
    </row>
    <row r="11" spans="1:7">
      <c r="A11" s="22" t="s">
        <v>115</v>
      </c>
      <c r="B11" s="23" t="s">
        <v>116</v>
      </c>
      <c r="C11" s="86" t="s">
        <v>110</v>
      </c>
      <c r="D11" s="23"/>
      <c r="E11" s="23"/>
      <c r="F11" s="23"/>
      <c r="G11" s="23"/>
    </row>
    <row r="12" spans="1:7" ht="15" customHeight="1">
      <c r="A12" s="61">
        <v>3.3</v>
      </c>
      <c r="B12" s="63" t="s">
        <v>89</v>
      </c>
      <c r="C12" s="74"/>
      <c r="D12" s="75"/>
      <c r="E12" s="75"/>
      <c r="F12" s="30"/>
      <c r="G12" s="30"/>
    </row>
    <row r="13" spans="1:7" ht="31.5">
      <c r="A13" s="22" t="s">
        <v>117</v>
      </c>
      <c r="B13" s="23" t="s">
        <v>118</v>
      </c>
      <c r="C13" s="86" t="s">
        <v>110</v>
      </c>
      <c r="D13" s="23"/>
      <c r="E13" s="23"/>
      <c r="F13" s="23"/>
      <c r="G13" s="23"/>
    </row>
    <row r="14" spans="1:7">
      <c r="A14" s="22" t="s">
        <v>119</v>
      </c>
      <c r="B14" s="23" t="s">
        <v>120</v>
      </c>
      <c r="C14" s="86" t="s">
        <v>110</v>
      </c>
      <c r="D14" s="23"/>
      <c r="E14" s="23"/>
      <c r="F14" s="23"/>
      <c r="G14" s="23"/>
    </row>
    <row r="15" spans="1:7">
      <c r="A15" s="21">
        <v>4</v>
      </c>
      <c r="B15" s="176" t="s">
        <v>90</v>
      </c>
      <c r="C15" s="177"/>
      <c r="D15" s="177"/>
      <c r="E15" s="177"/>
      <c r="F15" s="177"/>
      <c r="G15" s="178"/>
    </row>
    <row r="16" spans="1:7">
      <c r="A16" s="61">
        <v>4.2</v>
      </c>
      <c r="B16" s="64" t="s">
        <v>91</v>
      </c>
      <c r="C16" s="59"/>
      <c r="D16" s="60"/>
      <c r="E16" s="60"/>
      <c r="F16" s="30"/>
      <c r="G16" s="30"/>
    </row>
    <row r="17" spans="1:7" ht="21">
      <c r="A17" s="22"/>
      <c r="B17" s="25" t="s">
        <v>121</v>
      </c>
      <c r="C17" s="86" t="s">
        <v>110</v>
      </c>
      <c r="D17" s="56"/>
      <c r="E17" s="23"/>
      <c r="F17" s="23"/>
      <c r="G17" s="23"/>
    </row>
    <row r="18" spans="1:7">
      <c r="A18" s="1"/>
      <c r="B18" s="23" t="s">
        <v>122</v>
      </c>
      <c r="C18" s="86" t="s">
        <v>110</v>
      </c>
      <c r="D18" s="24"/>
      <c r="E18" s="23"/>
      <c r="F18" s="23"/>
      <c r="G18" s="23"/>
    </row>
    <row r="19" spans="1:7">
      <c r="A19" s="22" t="s">
        <v>123</v>
      </c>
      <c r="B19" s="42" t="s">
        <v>124</v>
      </c>
      <c r="C19" s="86" t="s">
        <v>110</v>
      </c>
      <c r="D19" s="24"/>
      <c r="E19" s="23"/>
      <c r="F19" s="23"/>
      <c r="G19" s="23"/>
    </row>
    <row r="20" spans="1:7" ht="21.95">
      <c r="A20" s="22" t="s">
        <v>125</v>
      </c>
      <c r="B20" s="76" t="s">
        <v>126</v>
      </c>
      <c r="C20" s="86" t="s">
        <v>110</v>
      </c>
      <c r="D20" s="24"/>
      <c r="E20" s="23"/>
      <c r="F20" s="23"/>
      <c r="G20" s="23"/>
    </row>
    <row r="21" spans="1:7" ht="21">
      <c r="A21" s="22" t="s">
        <v>127</v>
      </c>
      <c r="B21" s="23" t="s">
        <v>128</v>
      </c>
      <c r="C21" s="86" t="s">
        <v>110</v>
      </c>
      <c r="D21" s="24"/>
      <c r="E21" s="23"/>
      <c r="F21" s="23"/>
      <c r="G21" s="23"/>
    </row>
    <row r="22" spans="1:7" ht="21">
      <c r="A22" s="22" t="s">
        <v>129</v>
      </c>
      <c r="B22" s="25" t="s">
        <v>130</v>
      </c>
      <c r="C22" s="86" t="s">
        <v>110</v>
      </c>
      <c r="D22" s="24"/>
      <c r="E22" s="23"/>
      <c r="F22" s="23"/>
      <c r="G22" s="23"/>
    </row>
    <row r="23" spans="1:7" ht="31.5">
      <c r="A23" s="22" t="s">
        <v>131</v>
      </c>
      <c r="B23" s="25" t="s">
        <v>132</v>
      </c>
      <c r="C23" s="86" t="s">
        <v>110</v>
      </c>
      <c r="D23" s="24"/>
      <c r="E23" s="23"/>
      <c r="F23" s="23"/>
      <c r="G23" s="23"/>
    </row>
    <row r="24" spans="1:7">
      <c r="A24" s="22" t="s">
        <v>133</v>
      </c>
      <c r="B24" s="43" t="s">
        <v>134</v>
      </c>
      <c r="C24" s="86" t="s">
        <v>110</v>
      </c>
      <c r="D24" s="24"/>
      <c r="E24" s="23"/>
      <c r="F24" s="23"/>
      <c r="G24" s="23"/>
    </row>
    <row r="25" spans="1:7" ht="21">
      <c r="A25" s="22" t="s">
        <v>135</v>
      </c>
      <c r="B25" s="43" t="s">
        <v>136</v>
      </c>
      <c r="C25" s="86" t="s">
        <v>110</v>
      </c>
      <c r="D25" s="56"/>
      <c r="E25" s="23"/>
      <c r="F25" s="23"/>
      <c r="G25" s="23"/>
    </row>
    <row r="26" spans="1:7">
      <c r="A26" s="61">
        <v>4.3</v>
      </c>
      <c r="B26" s="58" t="s">
        <v>92</v>
      </c>
      <c r="C26" s="65"/>
      <c r="D26" s="66"/>
      <c r="E26" s="66"/>
      <c r="F26" s="30"/>
      <c r="G26" s="30"/>
    </row>
    <row r="27" spans="1:7">
      <c r="A27" s="22"/>
      <c r="B27" s="25" t="s">
        <v>137</v>
      </c>
      <c r="C27" s="86" t="s">
        <v>110</v>
      </c>
      <c r="D27" s="24"/>
      <c r="E27" s="23"/>
      <c r="F27" s="23"/>
      <c r="G27" s="23"/>
    </row>
    <row r="28" spans="1:7" ht="15" customHeight="1">
      <c r="A28" s="61">
        <v>4.4000000000000004</v>
      </c>
      <c r="B28" s="58" t="s">
        <v>93</v>
      </c>
      <c r="C28" s="65"/>
      <c r="D28" s="66"/>
      <c r="E28" s="66"/>
      <c r="F28" s="30"/>
      <c r="G28" s="30"/>
    </row>
    <row r="29" spans="1:7" ht="42">
      <c r="A29" s="22"/>
      <c r="B29" s="25" t="s">
        <v>138</v>
      </c>
      <c r="C29" s="86" t="s">
        <v>110</v>
      </c>
      <c r="D29" s="24"/>
      <c r="E29" s="23"/>
      <c r="F29" s="23"/>
      <c r="G29" s="23"/>
    </row>
    <row r="30" spans="1:7">
      <c r="A30" s="61">
        <v>4.5</v>
      </c>
      <c r="B30" s="58" t="s">
        <v>94</v>
      </c>
      <c r="C30" s="65"/>
      <c r="D30" s="66"/>
      <c r="E30" s="66"/>
      <c r="F30" s="30"/>
      <c r="G30" s="30"/>
    </row>
    <row r="31" spans="1:7" ht="21">
      <c r="A31" s="22"/>
      <c r="B31" s="25" t="s">
        <v>139</v>
      </c>
      <c r="C31" s="86" t="s">
        <v>110</v>
      </c>
      <c r="D31" s="24"/>
      <c r="E31" s="23"/>
      <c r="F31" s="23"/>
      <c r="G31" s="23"/>
    </row>
    <row r="32" spans="1:7">
      <c r="A32" s="61">
        <v>4.5999999999999996</v>
      </c>
      <c r="B32" s="58" t="s">
        <v>95</v>
      </c>
      <c r="C32" s="65"/>
      <c r="D32" s="66"/>
      <c r="E32" s="66"/>
      <c r="F32" s="30"/>
      <c r="G32" s="30"/>
    </row>
    <row r="33" spans="1:7" ht="31.5">
      <c r="A33" s="22"/>
      <c r="B33" s="25" t="s">
        <v>140</v>
      </c>
      <c r="C33" s="86" t="s">
        <v>110</v>
      </c>
      <c r="D33" s="56"/>
      <c r="E33" s="23"/>
      <c r="F33" s="23"/>
      <c r="G33" s="23"/>
    </row>
    <row r="34" spans="1:7">
      <c r="A34" s="61">
        <v>4.7</v>
      </c>
      <c r="B34" s="58" t="s">
        <v>96</v>
      </c>
      <c r="C34" s="65"/>
      <c r="D34" s="66"/>
      <c r="E34" s="66"/>
      <c r="F34" s="30"/>
      <c r="G34" s="30"/>
    </row>
    <row r="35" spans="1:7" ht="21">
      <c r="A35" s="22"/>
      <c r="B35" s="25" t="s">
        <v>141</v>
      </c>
      <c r="C35" s="86" t="s">
        <v>110</v>
      </c>
      <c r="D35" s="24"/>
      <c r="E35" s="23"/>
      <c r="F35" s="23"/>
      <c r="G35" s="23"/>
    </row>
    <row r="36" spans="1:7">
      <c r="A36" s="22" t="s">
        <v>142</v>
      </c>
      <c r="B36" s="25" t="s">
        <v>143</v>
      </c>
      <c r="C36" s="86" t="s">
        <v>110</v>
      </c>
      <c r="D36" s="24"/>
      <c r="E36" s="23"/>
      <c r="F36" s="23"/>
      <c r="G36" s="23"/>
    </row>
    <row r="37" spans="1:7">
      <c r="A37" s="61">
        <v>4.8</v>
      </c>
      <c r="B37" s="58" t="s">
        <v>97</v>
      </c>
      <c r="C37" s="65"/>
      <c r="D37" s="66"/>
      <c r="E37" s="66"/>
      <c r="F37" s="30"/>
      <c r="G37" s="30"/>
    </row>
    <row r="38" spans="1:7" ht="21">
      <c r="A38" s="79"/>
      <c r="B38" s="25" t="s">
        <v>144</v>
      </c>
      <c r="C38" s="86" t="s">
        <v>110</v>
      </c>
      <c r="D38" s="56"/>
      <c r="E38" s="23"/>
      <c r="F38" s="23"/>
      <c r="G38" s="23"/>
    </row>
    <row r="39" spans="1:7">
      <c r="A39" s="79"/>
      <c r="B39" s="77" t="s">
        <v>145</v>
      </c>
      <c r="C39" s="86" t="s">
        <v>110</v>
      </c>
      <c r="D39" s="56"/>
      <c r="E39" s="23"/>
      <c r="F39" s="23"/>
      <c r="G39" s="23"/>
    </row>
    <row r="40" spans="1:7">
      <c r="A40" s="79"/>
      <c r="B40" s="77" t="s">
        <v>146</v>
      </c>
      <c r="C40" s="86" t="s">
        <v>110</v>
      </c>
      <c r="D40" s="56"/>
      <c r="E40" s="23"/>
      <c r="F40" s="23"/>
      <c r="G40" s="23"/>
    </row>
    <row r="41" spans="1:7">
      <c r="A41" s="79"/>
      <c r="B41" s="77" t="s">
        <v>147</v>
      </c>
      <c r="C41" s="86" t="s">
        <v>110</v>
      </c>
      <c r="D41" s="56"/>
      <c r="E41" s="23"/>
      <c r="F41" s="23"/>
      <c r="G41" s="23"/>
    </row>
    <row r="42" spans="1:7">
      <c r="A42" s="79"/>
      <c r="B42" s="77" t="s">
        <v>148</v>
      </c>
      <c r="C42" s="86" t="s">
        <v>110</v>
      </c>
      <c r="D42" s="56"/>
      <c r="E42" s="23"/>
      <c r="F42" s="23"/>
      <c r="G42" s="23"/>
    </row>
    <row r="43" spans="1:7">
      <c r="A43" s="79"/>
      <c r="B43" s="77" t="s">
        <v>149</v>
      </c>
      <c r="C43" s="86" t="s">
        <v>110</v>
      </c>
      <c r="D43" s="56"/>
      <c r="E43" s="23"/>
      <c r="F43" s="23"/>
      <c r="G43" s="23"/>
    </row>
    <row r="44" spans="1:7">
      <c r="A44" s="79"/>
      <c r="B44" s="77" t="s">
        <v>150</v>
      </c>
      <c r="C44" s="86" t="s">
        <v>110</v>
      </c>
      <c r="D44" s="56"/>
      <c r="E44" s="23"/>
      <c r="F44" s="23"/>
      <c r="G44" s="23"/>
    </row>
    <row r="45" spans="1:7">
      <c r="A45" s="79"/>
      <c r="B45" s="78" t="s">
        <v>151</v>
      </c>
      <c r="C45" s="86" t="s">
        <v>110</v>
      </c>
      <c r="D45" s="56"/>
      <c r="E45" s="23"/>
      <c r="F45" s="23"/>
      <c r="G45" s="23"/>
    </row>
    <row r="46" spans="1:7">
      <c r="A46" s="79"/>
      <c r="B46" s="78" t="s">
        <v>152</v>
      </c>
      <c r="C46" s="86" t="s">
        <v>110</v>
      </c>
      <c r="D46" s="56"/>
      <c r="E46" s="23"/>
      <c r="F46" s="23"/>
      <c r="G46" s="23"/>
    </row>
    <row r="47" spans="1:7">
      <c r="A47" s="79"/>
      <c r="B47" s="78" t="s">
        <v>153</v>
      </c>
      <c r="C47" s="86" t="s">
        <v>110</v>
      </c>
      <c r="D47" s="56"/>
      <c r="E47" s="23"/>
      <c r="F47" s="23"/>
      <c r="G47" s="23"/>
    </row>
    <row r="48" spans="1:7">
      <c r="A48" s="22" t="s">
        <v>154</v>
      </c>
      <c r="B48" s="25" t="s">
        <v>155</v>
      </c>
      <c r="C48" s="86" t="s">
        <v>110</v>
      </c>
      <c r="D48" s="24"/>
      <c r="E48" s="23"/>
      <c r="F48" s="23"/>
      <c r="G48" s="23"/>
    </row>
    <row r="49" spans="1:7" ht="21">
      <c r="A49" s="22" t="s">
        <v>156</v>
      </c>
      <c r="B49" s="25" t="s">
        <v>157</v>
      </c>
      <c r="C49" s="86" t="s">
        <v>110</v>
      </c>
      <c r="D49" s="24"/>
      <c r="E49" s="23"/>
      <c r="F49" s="23"/>
      <c r="G49" s="23"/>
    </row>
    <row r="50" spans="1:7" ht="15.6">
      <c r="A50" s="61">
        <v>4.9000000000000004</v>
      </c>
      <c r="B50" s="63" t="s">
        <v>98</v>
      </c>
      <c r="C50" s="67"/>
      <c r="D50" s="68"/>
      <c r="E50" s="68"/>
      <c r="F50" s="30"/>
      <c r="G50" s="30"/>
    </row>
    <row r="51" spans="1:7" ht="21">
      <c r="A51" s="22" t="s">
        <v>158</v>
      </c>
      <c r="B51" s="25" t="s">
        <v>159</v>
      </c>
      <c r="C51" s="86" t="s">
        <v>110</v>
      </c>
      <c r="D51" s="24"/>
      <c r="E51" s="23"/>
      <c r="F51" s="23"/>
      <c r="G51" s="23"/>
    </row>
    <row r="52" spans="1:7" ht="15.6">
      <c r="A52" s="82">
        <v>4.0999999999999996</v>
      </c>
      <c r="B52" s="63" t="s">
        <v>99</v>
      </c>
      <c r="C52" s="67"/>
      <c r="D52" s="68"/>
      <c r="E52" s="68"/>
      <c r="F52" s="30"/>
      <c r="G52" s="30"/>
    </row>
    <row r="53" spans="1:7">
      <c r="A53" s="80" t="s">
        <v>160</v>
      </c>
      <c r="B53" s="25" t="s">
        <v>161</v>
      </c>
      <c r="C53" s="86" t="s">
        <v>110</v>
      </c>
      <c r="D53" s="24"/>
      <c r="E53" s="23"/>
      <c r="F53" s="23"/>
      <c r="G53" s="23"/>
    </row>
    <row r="54" spans="1:7">
      <c r="A54" s="79"/>
      <c r="B54" s="77" t="s">
        <v>162</v>
      </c>
      <c r="C54" s="86" t="s">
        <v>110</v>
      </c>
      <c r="D54" s="24"/>
      <c r="E54" s="23"/>
      <c r="F54" s="23"/>
      <c r="G54" s="23"/>
    </row>
    <row r="55" spans="1:7">
      <c r="A55" s="79"/>
      <c r="B55" s="77" t="s">
        <v>163</v>
      </c>
      <c r="C55" s="86" t="s">
        <v>110</v>
      </c>
      <c r="D55" s="24"/>
      <c r="E55" s="23"/>
      <c r="F55" s="23"/>
      <c r="G55" s="23"/>
    </row>
    <row r="56" spans="1:7">
      <c r="A56" s="79"/>
      <c r="B56" s="77" t="s">
        <v>164</v>
      </c>
      <c r="C56" s="86" t="s">
        <v>110</v>
      </c>
      <c r="D56" s="24"/>
      <c r="E56" s="23"/>
      <c r="F56" s="23"/>
      <c r="G56" s="23"/>
    </row>
    <row r="57" spans="1:7" ht="31.5">
      <c r="A57" s="22" t="s">
        <v>165</v>
      </c>
      <c r="B57" s="25" t="s">
        <v>166</v>
      </c>
      <c r="C57" s="86" t="s">
        <v>110</v>
      </c>
      <c r="D57" s="56"/>
      <c r="E57" s="23"/>
      <c r="F57" s="23"/>
      <c r="G57" s="23"/>
    </row>
    <row r="58" spans="1:7">
      <c r="A58" s="21">
        <v>5</v>
      </c>
      <c r="B58" s="179" t="s">
        <v>100</v>
      </c>
      <c r="C58" s="180"/>
      <c r="D58" s="180"/>
      <c r="E58" s="180"/>
      <c r="F58" s="180"/>
      <c r="G58" s="181"/>
    </row>
    <row r="59" spans="1:7" ht="21">
      <c r="A59" s="22"/>
      <c r="B59" s="25" t="s">
        <v>167</v>
      </c>
      <c r="C59" s="86" t="s">
        <v>110</v>
      </c>
      <c r="D59" s="24"/>
      <c r="E59" s="23"/>
      <c r="F59" s="23"/>
      <c r="G59" s="23"/>
    </row>
  </sheetData>
  <mergeCells count="5">
    <mergeCell ref="A1:B1"/>
    <mergeCell ref="B3:G3"/>
    <mergeCell ref="B15:G15"/>
    <mergeCell ref="B58:G58"/>
    <mergeCell ref="B6:G6"/>
  </mergeCells>
  <conditionalFormatting sqref="D10 D38:D49">
    <cfRule type="expression" dxfId="71" priority="209">
      <formula>IF(D10="Partial",1,0)</formula>
    </cfRule>
    <cfRule type="expression" dxfId="70" priority="210">
      <formula>IF(D10="No",1,0)</formula>
    </cfRule>
    <cfRule type="expression" dxfId="69" priority="211">
      <formula>IF(D10="Not Assessed",1,0)</formula>
    </cfRule>
    <cfRule type="expression" dxfId="68" priority="212">
      <formula>IF(D10="Yes",1,0)</formula>
    </cfRule>
  </conditionalFormatting>
  <conditionalFormatting sqref="D53:D57 D51 D35:D36 D33 D31 D29 D27 D59 D17:D25">
    <cfRule type="expression" dxfId="67" priority="205">
      <formula>IF(D17="Partial",1,0)</formula>
    </cfRule>
    <cfRule type="expression" dxfId="66" priority="206">
      <formula>IF(D17="No",1,0)</formula>
    </cfRule>
    <cfRule type="expression" dxfId="65" priority="207">
      <formula>IF(D17="Not Assessed",1,0)</formula>
    </cfRule>
    <cfRule type="expression" dxfId="64" priority="208">
      <formula>IF(D17="Yes",1,0)</formula>
    </cfRule>
  </conditionalFormatting>
  <conditionalFormatting sqref="C4:C5 C8">
    <cfRule type="expression" dxfId="63" priority="81">
      <formula>IF(C4="Partial",1,0)</formula>
    </cfRule>
    <cfRule type="expression" dxfId="62" priority="82">
      <formula>IF(C4="No",1,0)</formula>
    </cfRule>
    <cfRule type="expression" dxfId="61" priority="83">
      <formula>IF(C4="Not Assessed",1,0)</formula>
    </cfRule>
    <cfRule type="expression" dxfId="60" priority="84">
      <formula>IF(C4="Yes",1,0)</formula>
    </cfRule>
  </conditionalFormatting>
  <conditionalFormatting sqref="C10:C11">
    <cfRule type="expression" dxfId="59" priority="65">
      <formula>IF(C10="Partial",1,0)</formula>
    </cfRule>
    <cfRule type="expression" dxfId="58" priority="66">
      <formula>IF(C10="No",1,0)</formula>
    </cfRule>
    <cfRule type="expression" dxfId="57" priority="67">
      <formula>IF(C10="Not Assessed",1,0)</formula>
    </cfRule>
    <cfRule type="expression" dxfId="56" priority="68">
      <formula>IF(C10="Yes",1,0)</formula>
    </cfRule>
  </conditionalFormatting>
  <conditionalFormatting sqref="C13">
    <cfRule type="expression" dxfId="55" priority="57">
      <formula>IF(C13="Partial",1,0)</formula>
    </cfRule>
    <cfRule type="expression" dxfId="54" priority="58">
      <formula>IF(C13="No",1,0)</formula>
    </cfRule>
    <cfRule type="expression" dxfId="53" priority="59">
      <formula>IF(C13="Not Assessed",1,0)</formula>
    </cfRule>
    <cfRule type="expression" dxfId="52" priority="60">
      <formula>IF(C13="Yes",1,0)</formula>
    </cfRule>
  </conditionalFormatting>
  <conditionalFormatting sqref="C14">
    <cfRule type="expression" dxfId="51" priority="53">
      <formula>IF(C14="Partial",1,0)</formula>
    </cfRule>
    <cfRule type="expression" dxfId="50" priority="54">
      <formula>IF(C14="No",1,0)</formula>
    </cfRule>
    <cfRule type="expression" dxfId="49" priority="55">
      <formula>IF(C14="Not Assessed",1,0)</formula>
    </cfRule>
    <cfRule type="expression" dxfId="48" priority="56">
      <formula>IF(C14="Yes",1,0)</formula>
    </cfRule>
  </conditionalFormatting>
  <conditionalFormatting sqref="C17:C25">
    <cfRule type="expression" dxfId="47" priority="49">
      <formula>IF(C17="Partial",1,0)</formula>
    </cfRule>
    <cfRule type="expression" dxfId="46" priority="50">
      <formula>IF(C17="No",1,0)</formula>
    </cfRule>
    <cfRule type="expression" dxfId="45" priority="51">
      <formula>IF(C17="Not Assessed",1,0)</formula>
    </cfRule>
    <cfRule type="expression" dxfId="44" priority="52">
      <formula>IF(C17="Yes",1,0)</formula>
    </cfRule>
  </conditionalFormatting>
  <conditionalFormatting sqref="C27">
    <cfRule type="expression" dxfId="43" priority="45">
      <formula>IF(C27="Partial",1,0)</formula>
    </cfRule>
    <cfRule type="expression" dxfId="42" priority="46">
      <formula>IF(C27="No",1,0)</formula>
    </cfRule>
    <cfRule type="expression" dxfId="41" priority="47">
      <formula>IF(C27="Not Assessed",1,0)</formula>
    </cfRule>
    <cfRule type="expression" dxfId="40" priority="48">
      <formula>IF(C27="Yes",1,0)</formula>
    </cfRule>
  </conditionalFormatting>
  <conditionalFormatting sqref="C29">
    <cfRule type="expression" dxfId="39" priority="41">
      <formula>IF(C29="Partial",1,0)</formula>
    </cfRule>
    <cfRule type="expression" dxfId="38" priority="42">
      <formula>IF(C29="No",1,0)</formula>
    </cfRule>
    <cfRule type="expression" dxfId="37" priority="43">
      <formula>IF(C29="Not Assessed",1,0)</formula>
    </cfRule>
    <cfRule type="expression" dxfId="36" priority="44">
      <formula>IF(C29="Yes",1,0)</formula>
    </cfRule>
  </conditionalFormatting>
  <conditionalFormatting sqref="C31">
    <cfRule type="expression" dxfId="35" priority="37">
      <formula>IF(C31="Partial",1,0)</formula>
    </cfRule>
    <cfRule type="expression" dxfId="34" priority="38">
      <formula>IF(C31="No",1,0)</formula>
    </cfRule>
    <cfRule type="expression" dxfId="33" priority="39">
      <formula>IF(C31="Not Assessed",1,0)</formula>
    </cfRule>
    <cfRule type="expression" dxfId="32" priority="40">
      <formula>IF(C31="Yes",1,0)</formula>
    </cfRule>
  </conditionalFormatting>
  <conditionalFormatting sqref="C33">
    <cfRule type="expression" dxfId="31" priority="33">
      <formula>IF(C33="Partial",1,0)</formula>
    </cfRule>
    <cfRule type="expression" dxfId="30" priority="34">
      <formula>IF(C33="No",1,0)</formula>
    </cfRule>
    <cfRule type="expression" dxfId="29" priority="35">
      <formula>IF(C33="Not Assessed",1,0)</formula>
    </cfRule>
    <cfRule type="expression" dxfId="28" priority="36">
      <formula>IF(C33="Yes",1,0)</formula>
    </cfRule>
  </conditionalFormatting>
  <conditionalFormatting sqref="C35">
    <cfRule type="expression" dxfId="27" priority="29">
      <formula>IF(C35="Partial",1,0)</formula>
    </cfRule>
    <cfRule type="expression" dxfId="26" priority="30">
      <formula>IF(C35="No",1,0)</formula>
    </cfRule>
    <cfRule type="expression" dxfId="25" priority="31">
      <formula>IF(C35="Not Assessed",1,0)</formula>
    </cfRule>
    <cfRule type="expression" dxfId="24" priority="32">
      <formula>IF(C35="Yes",1,0)</formula>
    </cfRule>
  </conditionalFormatting>
  <conditionalFormatting sqref="C36">
    <cfRule type="expression" dxfId="23" priority="25">
      <formula>IF(C36="Partial",1,0)</formula>
    </cfRule>
    <cfRule type="expression" dxfId="22" priority="26">
      <formula>IF(C36="No",1,0)</formula>
    </cfRule>
    <cfRule type="expression" dxfId="21" priority="27">
      <formula>IF(C36="Not Assessed",1,0)</formula>
    </cfRule>
    <cfRule type="expression" dxfId="20" priority="28">
      <formula>IF(C36="Yes",1,0)</formula>
    </cfRule>
  </conditionalFormatting>
  <conditionalFormatting sqref="C38:C49">
    <cfRule type="expression" dxfId="19" priority="21">
      <formula>IF(C38="Partial",1,0)</formula>
    </cfRule>
    <cfRule type="expression" dxfId="18" priority="22">
      <formula>IF(C38="No",1,0)</formula>
    </cfRule>
    <cfRule type="expression" dxfId="17" priority="23">
      <formula>IF(C38="Not Assessed",1,0)</formula>
    </cfRule>
    <cfRule type="expression" dxfId="16" priority="24">
      <formula>IF(C38="Yes",1,0)</formula>
    </cfRule>
  </conditionalFormatting>
  <conditionalFormatting sqref="C51">
    <cfRule type="expression" dxfId="15" priority="13">
      <formula>IF(C51="Partial",1,0)</formula>
    </cfRule>
    <cfRule type="expression" dxfId="14" priority="14">
      <formula>IF(C51="No",1,0)</formula>
    </cfRule>
    <cfRule type="expression" dxfId="13" priority="15">
      <formula>IF(C51="Not Assessed",1,0)</formula>
    </cfRule>
    <cfRule type="expression" dxfId="12" priority="16">
      <formula>IF(C51="Yes",1,0)</formula>
    </cfRule>
  </conditionalFormatting>
  <conditionalFormatting sqref="C53:C57">
    <cfRule type="expression" dxfId="11" priority="9">
      <formula>IF(C53="Partial",1,0)</formula>
    </cfRule>
    <cfRule type="expression" dxfId="10" priority="10">
      <formula>IF(C53="No",1,0)</formula>
    </cfRule>
    <cfRule type="expression" dxfId="9" priority="11">
      <formula>IF(C53="Not Assessed",1,0)</formula>
    </cfRule>
    <cfRule type="expression" dxfId="8" priority="12">
      <formula>IF(C53="Yes",1,0)</formula>
    </cfRule>
  </conditionalFormatting>
  <conditionalFormatting sqref="C59">
    <cfRule type="expression" dxfId="7" priority="1">
      <formula>IF(C59="Partial",1,0)</formula>
    </cfRule>
    <cfRule type="expression" dxfId="6" priority="2">
      <formula>IF(C59="No",1,0)</formula>
    </cfRule>
    <cfRule type="expression" dxfId="5" priority="3">
      <formula>IF(C59="Not Assessed",1,0)</formula>
    </cfRule>
    <cfRule type="expression" dxfId="4" priority="4">
      <formula>IF(C59="Yes",1,0)</formula>
    </cfRule>
  </conditionalFormatting>
  <dataValidations count="1">
    <dataValidation type="list" showInputMessage="1" showErrorMessage="1" sqref="C38:C49 C17:C25 C35:C36 C51 C31 C29 C27 C10:C11 C59 C8 C4:C5 C13:C14 C33 C53:C57" xr:uid="{E1EDF8EE-5C5B-4249-BCA8-3DDB6563FF1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1" tint="0.499984740745262"/>
  </sheetPr>
  <dimension ref="B2:H20"/>
  <sheetViews>
    <sheetView workbookViewId="0">
      <selection activeCell="E27" sqref="E27"/>
    </sheetView>
  </sheetViews>
  <sheetFormatPr defaultRowHeight="14.45"/>
  <cols>
    <col min="1" max="1" width="1.5703125" customWidth="1"/>
    <col min="5" max="5" width="88.28515625" customWidth="1"/>
    <col min="6" max="6" width="25.5703125" bestFit="1" customWidth="1"/>
    <col min="7" max="7" width="19" bestFit="1" customWidth="1"/>
  </cols>
  <sheetData>
    <row r="2" spans="2:8" ht="33.950000000000003" customHeight="1">
      <c r="B2" s="182" t="s">
        <v>84</v>
      </c>
      <c r="C2" s="182"/>
      <c r="D2" s="182"/>
      <c r="E2" s="182"/>
      <c r="F2" s="107">
        <f>AVERAGE(F3,F5,F9,F19)</f>
        <v>0</v>
      </c>
      <c r="G2" s="107">
        <f>AVERAGE(G3,G5,G9,G19)</f>
        <v>0</v>
      </c>
    </row>
    <row r="3" spans="2:8" ht="15" customHeight="1">
      <c r="B3" s="94">
        <v>2</v>
      </c>
      <c r="C3" s="183" t="s">
        <v>85</v>
      </c>
      <c r="D3" s="184"/>
      <c r="E3" s="185"/>
      <c r="F3" s="95">
        <f>AVERAGE(F5:F7)</f>
        <v>0</v>
      </c>
      <c r="G3" s="95">
        <f>AVERAGE(G5:G7)</f>
        <v>0</v>
      </c>
    </row>
    <row r="4" spans="2:8">
      <c r="B4" s="83" t="str">
        <f>"2.0"</f>
        <v>2.0</v>
      </c>
      <c r="C4" s="186" t="s">
        <v>85</v>
      </c>
      <c r="D4" s="187"/>
      <c r="E4" s="188"/>
      <c r="F4" s="97">
        <f>(
  SUM(
    COUNTIF('Working at Height'!C4:C5, "&lt;&gt;Not Assessed")
  )
  /
  SUM(
    COUNTA('Working at Height'!C4:C5)
  )
  +
  SUM(
    COUNTIF('Working at Height'!C4:C5, "&lt;&gt;Not Assessed")
  )
  /
  SUM(
    COUNTA('Working at Height'!C4:C5)
  )
)/2</f>
        <v>0</v>
      </c>
      <c r="G4" s="97">
        <f>(
   (COUNTIF('Working at Height'!C4:C5, "Yes")*1 + COUNTIF('Working at Height'!C4:C5, "Partial")*0.5)
)
/
(
   COUNTA('Working at Height'!C4:C5)
)</f>
        <v>0</v>
      </c>
    </row>
    <row r="5" spans="2:8" ht="15" customHeight="1">
      <c r="B5" s="94">
        <v>3</v>
      </c>
      <c r="C5" s="183" t="s">
        <v>86</v>
      </c>
      <c r="D5" s="184"/>
      <c r="E5" s="185"/>
      <c r="F5" s="95">
        <f>AVERAGE(F7:F8)</f>
        <v>0</v>
      </c>
      <c r="G5" s="95">
        <f>AVERAGE(G7:G8)</f>
        <v>0</v>
      </c>
    </row>
    <row r="6" spans="2:8" ht="15" customHeight="1">
      <c r="B6" s="32">
        <v>3.1</v>
      </c>
      <c r="C6" s="186" t="s">
        <v>87</v>
      </c>
      <c r="D6" s="187"/>
      <c r="E6" s="188"/>
      <c r="F6" s="96">
        <f>(
  SUM(
    COUNTIF('Working at Height'!C8,   "&lt;&gt;Not Assessed"),
  )
  /
  SUM(
    COUNTA('Working at Height'!C8)
  )
  +
  SUM(
    COUNTIF('Working at Height'!C8,   "&lt;&gt;Not Assessed")
  )
  /
  SUM(
    COUNTA('Working at Height'!C8)
  )
)/2</f>
        <v>0</v>
      </c>
      <c r="G6" s="97">
        <f>(
   (COUNTIF('Working at Height'!C8, "Yes")*1 + COUNTIF('Working at Height'!C8, "Partial")*0.5)
)
/
(
   COUNTA('Working at Height'!C8)
)</f>
        <v>0</v>
      </c>
    </row>
    <row r="7" spans="2:8">
      <c r="B7" s="32">
        <v>3.2</v>
      </c>
      <c r="C7" s="186" t="s">
        <v>88</v>
      </c>
      <c r="D7" s="187"/>
      <c r="E7" s="188"/>
      <c r="F7" s="96">
        <f>(
  SUM(
    COUNTIF('Working at Height'!C10:C11, "&lt;&gt;Not Assessed")
  )
  /
  SUM(
    COUNTA('Working at Height'!C10:C11)
  )
  +
  SUM(
    COUNTIF('Working at Height'!C10:C11, "&lt;&gt;Not Assessed")
  )
  /
  SUM(
    COUNTA('Working at Height'!C10:C11)
  )
)/2</f>
        <v>0</v>
      </c>
      <c r="G7" s="97">
        <f>(
   (COUNTIF('Working at Height'!C10:C11, "Yes")*1 + COUNTIF('Working at Height'!C10:C11, "Partial")*0.5)
)
/
(
   COUNTA('Working at Height'!C10:C11)
)</f>
        <v>0</v>
      </c>
    </row>
    <row r="8" spans="2:8">
      <c r="B8" s="32">
        <v>3.3</v>
      </c>
      <c r="C8" s="186" t="s">
        <v>89</v>
      </c>
      <c r="D8" s="187"/>
      <c r="E8" s="188"/>
      <c r="F8" s="97">
        <f>(
  SUM(
    COUNTIF('Working at Height'!C13:C14, "&lt;&gt;Not Assessed")
  )
  /
  SUM(
    COUNTA('Working at Height'!C13:C14)
  )
  +
  SUM(
    COUNTIF('Working at Height'!C13:C14, "&lt;&gt;Not Assessed")
  )
  /
  SUM(
    COUNTA('Working at Height'!C13:C14)
  )
)/2</f>
        <v>0</v>
      </c>
      <c r="G8" s="96">
        <f>(
   (COUNTIF('Working at Height'!C13:C14, "Yes")*1 + COUNTIF('Working at Height'!C13:C14, "Partial")*0.5)
)
/
(
   COUNTA('Working at Height'!C13:C14)
)</f>
        <v>0</v>
      </c>
    </row>
    <row r="9" spans="2:8">
      <c r="B9" s="94">
        <v>4</v>
      </c>
      <c r="C9" s="189" t="s">
        <v>90</v>
      </c>
      <c r="D9" s="189"/>
      <c r="E9" s="189"/>
      <c r="F9" s="95">
        <f>AVERAGE(F10:F18)</f>
        <v>0</v>
      </c>
      <c r="G9" s="95">
        <f>AVERAGE(G10:G18)</f>
        <v>0</v>
      </c>
    </row>
    <row r="10" spans="2:8">
      <c r="B10" s="32">
        <v>4.2</v>
      </c>
      <c r="C10" s="186" t="s">
        <v>91</v>
      </c>
      <c r="D10" s="187"/>
      <c r="E10" s="188"/>
      <c r="F10" s="97">
        <f>(
  SUM(
    COUNTIF('Working at Height'!C17:C25, "&lt;&gt;Not Assessed")
  )
  /
  SUM(
    COUNTA('Working at Height'!C17:C25)
  )
  +
  SUM(
    COUNTIF('Working at Height'!C17:C25, "&lt;&gt;Not Assessed")
  )
  /
  SUM(
    COUNTA('Working at Height'!C17:C25)
  )
)/2</f>
        <v>0</v>
      </c>
      <c r="G10" s="97">
        <f>(
   (COUNTIF('Working at Height'!C17:C25, "Yes")*1 + COUNTIF('Working at Height'!C17:C25, "Partial")*0.5)
)
/
(
   COUNTA('Working at Height'!C17:C25)
)</f>
        <v>0</v>
      </c>
    </row>
    <row r="11" spans="2:8">
      <c r="B11" s="32">
        <v>4.3</v>
      </c>
      <c r="C11" s="186" t="s">
        <v>92</v>
      </c>
      <c r="D11" s="187"/>
      <c r="E11" s="188"/>
      <c r="F11" s="97">
        <f>(
  SUM(
    COUNTIF('Working at Height'!C27, "&lt;&gt;Not Assessed")
  )
  /
  SUM(
    COUNTA('Working at Height'!C27)
  )
  +
  SUM(
    COUNTIF('Working at Height'!C27, "&lt;&gt;Not Assessed")
  )
  /
  SUM(
    COUNTA('Working at Height'!C27)
  )
)/2</f>
        <v>0</v>
      </c>
      <c r="G11" s="97">
        <f>(
   (COUNTIF('Working at Height'!C27, "Yes")*1 + COUNTIF('Working at Height'!C27, "Partial")*0.5)
)
/
(
   COUNTA('Working at Height'!C27)
)</f>
        <v>0</v>
      </c>
    </row>
    <row r="12" spans="2:8">
      <c r="B12" s="32">
        <v>4.4000000000000004</v>
      </c>
      <c r="C12" s="186" t="s">
        <v>93</v>
      </c>
      <c r="D12" s="187"/>
      <c r="E12" s="188"/>
      <c r="F12" s="97">
        <f>(
  SUM(
    COUNTIF('Working at Height'!C29, "&lt;&gt;Not Assessed")
  )
  /
  SUM(
    COUNTA('Working at Height'!C29)
  )
  +
  SUM(
    COUNTIF('Working at Height'!C29, "&lt;&gt;Not Assessed")
  )
  /
  SUM(
    COUNTA('Working at Height'!C29)
  )
)/2</f>
        <v>0</v>
      </c>
      <c r="G12" s="97">
        <f>(
   (COUNTIF('Working at Height'!C29, "Yes")*1 + COUNTIF('Working at Height'!C29, "Partial")*0.5)
)
/
(
   COUNTA('Working at Height'!C29)
)</f>
        <v>0</v>
      </c>
    </row>
    <row r="13" spans="2:8">
      <c r="B13" s="32">
        <v>4.5</v>
      </c>
      <c r="C13" s="85" t="s">
        <v>94</v>
      </c>
      <c r="D13" s="99"/>
      <c r="E13" s="100"/>
      <c r="F13" s="97">
        <f>(
  SUM(
    COUNTIF('Working at Height'!C31, "&lt;&gt;Not Assessed")
  )
  /
  SUM(
    COUNTA('Working at Height'!C31)
  )
  +
  SUM(
    COUNTIF('Working at Height'!C31, "&lt;&gt;Not Assessed")
  )
  /
  SUM(
    COUNTA('Working at Height'!C31)
  )
)/2</f>
        <v>0</v>
      </c>
      <c r="G13" s="97">
        <f>(
   (COUNTIF('Working at Height'!C31, "Yes")*1 + COUNTIF('Working at Height'!C31, "Partial")*0.5)
)
/
(
   COUNTA('Working at Height'!C31)
)</f>
        <v>0</v>
      </c>
    </row>
    <row r="14" spans="2:8">
      <c r="B14" s="32">
        <v>4.5999999999999996</v>
      </c>
      <c r="C14" s="85" t="s">
        <v>95</v>
      </c>
      <c r="D14" s="99"/>
      <c r="E14" s="100"/>
      <c r="F14" s="97">
        <f>(
  SUM(
    COUNTIF('Working at Height'!C33, "&lt;&gt;Not Assessed")
  )
  /
  SUM(
    COUNTA('Working at Height'!C33)
  )
  +
  SUM(
    COUNTIF('Working at Height'!C33, "&lt;&gt;Not Assessed")
  )
  /
  SUM(
    COUNTA('Working at Height'!C33)
  )
)/2</f>
        <v>0</v>
      </c>
      <c r="G14" s="97">
        <f>(
   (COUNTIF('Working at Height'!C33, "Yes")*1 + COUNTIF('Working at Height'!C33, "Partial")*0.5)
)
/
(
   COUNTA('Working at Height'!C33)
)</f>
        <v>0</v>
      </c>
    </row>
    <row r="15" spans="2:8">
      <c r="B15" s="32">
        <v>4.7</v>
      </c>
      <c r="C15" s="85" t="s">
        <v>96</v>
      </c>
      <c r="D15" s="99"/>
      <c r="E15" s="100"/>
      <c r="F15" s="97">
        <f>(
  SUM(
    COUNTIF('Working at Height'!C35:C36, "&lt;&gt;Not Assessed")
  )
  /
  SUM(
    COUNTA('Working at Height'!C35:C36)
  )
  +
  SUM(
    COUNTIF('Working at Height'!C35:C36, "&lt;&gt;Not Assessed")
  )
  /
  SUM(
    COUNTA('Working at Height'!C35:C36)
  )
)/2</f>
        <v>0</v>
      </c>
      <c r="G15" s="97">
        <f>(
   (COUNTIF('Working at Height'!C35:C36, "Yes")*1 + COUNTIF('Working at Height'!C35:C36, "Partial")*0.5)
)
/
(
   COUNTA('Working at Height'!C35:C36)
)</f>
        <v>0</v>
      </c>
      <c r="H15" s="84"/>
    </row>
    <row r="16" spans="2:8">
      <c r="B16" s="32">
        <v>4.8</v>
      </c>
      <c r="C16" s="85" t="s">
        <v>97</v>
      </c>
      <c r="D16" s="99"/>
      <c r="E16" s="100"/>
      <c r="F16" s="97">
        <f>(
  SUM(
    COUNTIF('Working at Height'!C38:C49, "&lt;&gt;Not Assessed")
  )
  /
  SUM(
    COUNTA('Working at Height'!C38:C49)
  )
  +
  SUM(
    COUNTIF('Working at Height'!C38:C49, "&lt;&gt;Not Assessed")
  )
  /
  SUM(
    COUNTA('Working at Height'!C38:C49)
  )
)/2</f>
        <v>0</v>
      </c>
      <c r="G16" s="97">
        <f>(
   (COUNTIF('Working at Height'!C38:C49, "Yes")*1 + COUNTIF('Working at Height'!C38:C49, "Partial")*0.5)
)
/
(
   COUNTA('Working at Height'!C38:C49)
)</f>
        <v>0</v>
      </c>
    </row>
    <row r="17" spans="2:7">
      <c r="B17" s="32">
        <v>4.9000000000000004</v>
      </c>
      <c r="C17" s="85" t="s">
        <v>98</v>
      </c>
      <c r="D17" s="99"/>
      <c r="E17" s="100"/>
      <c r="F17" s="97">
        <f>(
  COUNTIF('Working at Height'!C51, "&lt;&gt;Not Assessed")
  /
  COUNTA('Working at Height'!C51)
  +
  COUNTIF('Working at Height'!C51, "&lt;&gt;Not Assessed")
  /
  COUNTA('Working at Height'!C51)
)/2</f>
        <v>0</v>
      </c>
      <c r="G17" s="97">
        <f>(
   (COUNTIF('Working at Height'!C51, "Yes")*1 + COUNTIF('Working at Height'!C51, "Partial")*0.5)
)
/
(
   COUNTA('Working at Height'!C51)
)</f>
        <v>0</v>
      </c>
    </row>
    <row r="18" spans="2:7">
      <c r="B18" s="32" t="str">
        <f>"4.10"</f>
        <v>4.10</v>
      </c>
      <c r="C18" s="85" t="s">
        <v>99</v>
      </c>
      <c r="D18" s="99"/>
      <c r="E18" s="100"/>
      <c r="F18" s="97">
        <f>(
  SUM(
    COUNTIF('Working at Height'!C53:C57, "&lt;&gt;Not Assessed")
  )
  /
  SUM(
    COUNTA('Working at Height'!C53:C57)
  )
  +
  SUM(
    COUNTIF('Working at Height'!C53:C57, "&lt;&gt;Not Assessed")
  )
  /
  SUM(
    COUNTA('Working at Height'!C53:C57)
  )
)/2</f>
        <v>0</v>
      </c>
      <c r="G18" s="97">
        <f>(
   (COUNTIF('Working at Height'!C53:C57, "Yes")*1 + COUNTIF('Working at Height'!C53:C57, "Partial")*0.5)
)
/
(
   COUNTA('Working at Height'!C53:C57)
)</f>
        <v>0</v>
      </c>
    </row>
    <row r="19" spans="2:7">
      <c r="B19" s="94">
        <v>5</v>
      </c>
      <c r="C19" s="189" t="s">
        <v>100</v>
      </c>
      <c r="D19" s="189"/>
      <c r="E19" s="189"/>
      <c r="F19" s="95">
        <f>AVERAGE(F20:F20)</f>
        <v>0</v>
      </c>
      <c r="G19" s="95">
        <f>AVERAGE(G20:G20)</f>
        <v>0</v>
      </c>
    </row>
    <row r="20" spans="2:7">
      <c r="B20" s="81" t="str">
        <f>"5.0"</f>
        <v>5.0</v>
      </c>
      <c r="C20" s="190" t="s">
        <v>100</v>
      </c>
      <c r="D20" s="191"/>
      <c r="E20" s="192"/>
      <c r="F20" s="106">
        <f>(
  COUNTIF('Working at Height'!C59, "&lt;&gt;Not Assessed")
  /
  COUNTA('Working at Height'!C59)
  +
  COUNTIF('Working at Height'!C59, "&lt;&gt;Not Assessed")
  /
  COUNTA('Working at Height'!C59)
)/2</f>
        <v>0</v>
      </c>
      <c r="G20" s="106">
        <f>(
   (COUNTIF('Working at Height'!C59, "Yes")*1 + COUNTIF('Working at Height'!C59, "Partial")*0.5)
)
/
(
   COUNTA('Working at Height'!C59)
)</f>
        <v>0</v>
      </c>
    </row>
  </sheetData>
  <mergeCells count="13">
    <mergeCell ref="B2:E2"/>
    <mergeCell ref="C19:E19"/>
    <mergeCell ref="C20:E20"/>
    <mergeCell ref="C3:E3"/>
    <mergeCell ref="C12:E12"/>
    <mergeCell ref="C5:E5"/>
    <mergeCell ref="C7:E7"/>
    <mergeCell ref="C8:E8"/>
    <mergeCell ref="C9:E9"/>
    <mergeCell ref="C10:E10"/>
    <mergeCell ref="C11:E11"/>
    <mergeCell ref="C6:E6"/>
    <mergeCell ref="C4:E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1" tint="0.499984740745262"/>
  </sheetPr>
  <dimension ref="B2:F9"/>
  <sheetViews>
    <sheetView workbookViewId="0">
      <selection activeCell="B19" sqref="B19"/>
    </sheetView>
  </sheetViews>
  <sheetFormatPr defaultRowHeight="14.45"/>
  <cols>
    <col min="2" max="2" width="38.140625" bestFit="1" customWidth="1"/>
    <col min="3" max="3" width="38.140625" customWidth="1"/>
    <col min="4" max="4" width="12.28515625" customWidth="1"/>
    <col min="5" max="5" width="18" bestFit="1" customWidth="1"/>
    <col min="6" max="6" width="22.85546875" bestFit="1" customWidth="1"/>
  </cols>
  <sheetData>
    <row r="2" spans="2:6">
      <c r="B2" s="54" t="s">
        <v>168</v>
      </c>
      <c r="C2" s="54" t="s">
        <v>169</v>
      </c>
      <c r="D2" s="54" t="s">
        <v>170</v>
      </c>
      <c r="E2" s="54" t="s">
        <v>171</v>
      </c>
      <c r="F2" s="54" t="s">
        <v>172</v>
      </c>
    </row>
    <row r="3" spans="2:6">
      <c r="B3" t="str">
        <f>Scoring!C4</f>
        <v>Hierarchy of Protective Measures for Work at Height</v>
      </c>
      <c r="C3" s="47">
        <f>Scoring!F4</f>
        <v>0</v>
      </c>
      <c r="D3" s="47">
        <f>Scoring!G4</f>
        <v>0</v>
      </c>
      <c r="E3">
        <v>1</v>
      </c>
      <c r="F3">
        <f t="shared" ref="F3:F6" si="0">E3/SUM(E$3:E$6)</f>
        <v>0.25</v>
      </c>
    </row>
    <row r="4" spans="2:6">
      <c r="B4" t="str">
        <f>Scoring!C5</f>
        <v>Life cycle phase guidance</v>
      </c>
      <c r="C4" s="47">
        <f>Scoring!F5</f>
        <v>0</v>
      </c>
      <c r="D4" s="47">
        <f>Scoring!G5</f>
        <v>0</v>
      </c>
      <c r="E4">
        <v>1</v>
      </c>
      <c r="F4">
        <f t="shared" si="0"/>
        <v>0.25</v>
      </c>
    </row>
    <row r="5" spans="2:6">
      <c r="B5" t="str">
        <f>Scoring!C9</f>
        <v>Topic Guidance</v>
      </c>
      <c r="C5" s="47">
        <f>Scoring!F9</f>
        <v>0</v>
      </c>
      <c r="D5" s="47">
        <f>Scoring!G9</f>
        <v>0</v>
      </c>
      <c r="E5">
        <v>1</v>
      </c>
      <c r="F5">
        <f t="shared" si="0"/>
        <v>0.25</v>
      </c>
    </row>
    <row r="6" spans="2:6" ht="15" thickBot="1">
      <c r="B6" t="str">
        <f>Scoring!C19</f>
        <v>Flowcharts: preparation / review of operational procedures</v>
      </c>
      <c r="C6" s="47">
        <f>Scoring!F19</f>
        <v>0</v>
      </c>
      <c r="D6" s="47">
        <f>Scoring!G19</f>
        <v>0</v>
      </c>
      <c r="E6">
        <v>1</v>
      </c>
      <c r="F6">
        <f t="shared" si="0"/>
        <v>0.25</v>
      </c>
    </row>
    <row r="7" spans="2:6" ht="15" thickBot="1">
      <c r="B7" s="48" t="s">
        <v>173</v>
      </c>
      <c r="C7" s="49">
        <f>AVERAGE(C3:C6)</f>
        <v>0</v>
      </c>
      <c r="D7" s="49">
        <f>AVERAGE(D3:D6)</f>
        <v>0</v>
      </c>
      <c r="E7" s="50" t="s">
        <v>174</v>
      </c>
      <c r="F7" s="55">
        <f>SUMPRODUCT(D3:D6,F3:F6)</f>
        <v>0</v>
      </c>
    </row>
    <row r="9" spans="2:6">
      <c r="E9">
        <f>SUM(E3:E6)</f>
        <v>4</v>
      </c>
      <c r="F9">
        <f>SUM(F3:F6)</f>
        <v>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9" ma:contentTypeDescription="Create a new document." ma:contentTypeScope="" ma:versionID="92a752880de2fdaec4749b92dbd6e46e">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f89ebbc6f408995f6b8d7b2bf7d9b778"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090B83-20E0-47AF-B2A6-2FB3597F70AE}"/>
</file>

<file path=customXml/itemProps2.xml><?xml version="1.0" encoding="utf-8"?>
<ds:datastoreItem xmlns:ds="http://schemas.openxmlformats.org/officeDocument/2006/customXml" ds:itemID="{E31316BC-09B8-48FB-ABE9-F3BE9145ABB2}"/>
</file>

<file path=customXml/itemProps3.xml><?xml version="1.0" encoding="utf-8"?>
<ds:datastoreItem xmlns:ds="http://schemas.openxmlformats.org/officeDocument/2006/customXml" ds:itemID="{468DD5F3-2012-4503-A106-1B8E2023083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Liam Austin</cp:lastModifiedBy>
  <cp:revision/>
  <dcterms:created xsi:type="dcterms:W3CDTF">2024-02-15T19:27:07Z</dcterms:created>
  <dcterms:modified xsi:type="dcterms:W3CDTF">2026-06-18T14:04:55Z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