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energyinstitute.sharepoint.com/sites/GOffshoreWind/G Work Programme/Assessment tools/"/>
    </mc:Choice>
  </mc:AlternateContent>
  <xr:revisionPtr revIDLastSave="228" documentId="8_{0145B92A-B199-49B4-B216-E72754FC498C}" xr6:coauthVersionLast="47" xr6:coauthVersionMax="47" xr10:uidLastSave="{8A0186B4-574B-4364-A906-664BA13AA9FB}"/>
  <bookViews>
    <workbookView xWindow="-14115" yWindow="-2055" windowWidth="14160" windowHeight="15075" firstSheet="5" activeTab="2" xr2:uid="{536D9CB4-1F5B-49F4-808C-72A837DCD837}"/>
  </bookViews>
  <sheets>
    <sheet name="Revisions&amp;Action Log" sheetId="27" r:id="rId1"/>
    <sheet name="Acronyms" sheetId="20" r:id="rId2"/>
    <sheet name="Instructions" sheetId="30" r:id="rId3"/>
    <sheet name="Dashboard" sheetId="24" r:id="rId4"/>
    <sheet name="Core Principles of Lifting" sheetId="28" r:id="rId5"/>
    <sheet name=" Lifting governance in context" sheetId="29" r:id="rId6"/>
    <sheet name="Scoring" sheetId="26" r:id="rId7"/>
    <sheet name="Weights" sheetId="25" r:id="rId8"/>
  </sheets>
  <definedNames>
    <definedName name="_xlnm.Print_Area" localSheetId="5">' Lifting governance in context'!$A$1:$G$12</definedName>
    <definedName name="_xlnm.Print_Area" localSheetId="1">Acronyms!$A$1:$J$40</definedName>
    <definedName name="_xlnm.Print_Area" localSheetId="4">'Core Principles of Lifting'!$A$1:$G$44</definedName>
    <definedName name="_xlnm.Print_Area" localSheetId="3">Dashboard!$A$1:$J$45</definedName>
    <definedName name="_xlnm.Print_Area" localSheetId="0">'Revisions&amp;Action Log'!$A$1:$I$11</definedName>
    <definedName name="_xlnm.Print_Titles" localSheetId="5">' Lifting governance in context'!$1:$2</definedName>
    <definedName name="_xlnm.Print_Titles" localSheetId="4">'Core Principles of Lifting'!$1:$2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5" i="25" l="1"/>
  <c r="F15" i="25"/>
  <c r="B16" i="25"/>
  <c r="F16" i="25"/>
  <c r="F4" i="25"/>
  <c r="F5" i="25"/>
  <c r="F6" i="25"/>
  <c r="F7" i="25"/>
  <c r="F8" i="25"/>
  <c r="F9" i="25"/>
  <c r="F10" i="25"/>
  <c r="F11" i="25"/>
  <c r="F12" i="25"/>
  <c r="F13" i="25"/>
  <c r="F14" i="25"/>
  <c r="F3" i="25"/>
  <c r="E19" i="25"/>
  <c r="B14" i="25"/>
  <c r="B13" i="25"/>
  <c r="B11" i="25"/>
  <c r="B12" i="25"/>
  <c r="B4" i="25"/>
  <c r="B5" i="25"/>
  <c r="B6" i="25"/>
  <c r="B7" i="25"/>
  <c r="B8" i="25"/>
  <c r="B9" i="25"/>
  <c r="B10" i="25"/>
  <c r="G12" i="26"/>
  <c r="D11" i="25" s="1"/>
  <c r="G13" i="26"/>
  <c r="D12" i="25" s="1"/>
  <c r="F12" i="26"/>
  <c r="C11" i="25" s="1"/>
  <c r="F19" i="25" l="1"/>
  <c r="G18" i="26" l="1"/>
  <c r="D16" i="25" s="1"/>
  <c r="F18" i="26"/>
  <c r="C16" i="25" s="1"/>
  <c r="G17" i="26"/>
  <c r="D15" i="25" s="1"/>
  <c r="F17" i="26"/>
  <c r="C15" i="25" s="1"/>
  <c r="G16" i="26"/>
  <c r="F16" i="26"/>
  <c r="F4" i="26"/>
  <c r="G14" i="26"/>
  <c r="F14" i="26"/>
  <c r="H25" i="24"/>
  <c r="I25" i="24" s="1"/>
  <c r="F13" i="26"/>
  <c r="H24" i="24"/>
  <c r="I24" i="24" s="1"/>
  <c r="F24" i="24"/>
  <c r="G24" i="24" s="1"/>
  <c r="G9" i="26"/>
  <c r="F9" i="26"/>
  <c r="G10" i="26"/>
  <c r="F10" i="26"/>
  <c r="G11" i="26"/>
  <c r="F11" i="26"/>
  <c r="G8" i="26"/>
  <c r="F8" i="26"/>
  <c r="G7" i="26"/>
  <c r="F7" i="26"/>
  <c r="G6" i="26"/>
  <c r="F6" i="26"/>
  <c r="G5" i="26"/>
  <c r="F5" i="26"/>
  <c r="G4" i="26"/>
  <c r="G3" i="26" l="1"/>
  <c r="F3" i="26"/>
  <c r="C14" i="25"/>
  <c r="F15" i="26"/>
  <c r="D14" i="25"/>
  <c r="G15" i="26"/>
  <c r="F19" i="24"/>
  <c r="G19" i="24" s="1"/>
  <c r="C6" i="25"/>
  <c r="F17" i="24"/>
  <c r="G17" i="24" s="1"/>
  <c r="C4" i="25"/>
  <c r="H18" i="24"/>
  <c r="I18" i="24" s="1"/>
  <c r="D5" i="25"/>
  <c r="H22" i="24"/>
  <c r="I22" i="24" s="1"/>
  <c r="D9" i="25"/>
  <c r="H26" i="24"/>
  <c r="I26" i="24" s="1"/>
  <c r="D13" i="25"/>
  <c r="F20" i="24"/>
  <c r="G20" i="24" s="1"/>
  <c r="C7" i="25"/>
  <c r="H19" i="24"/>
  <c r="I19" i="24" s="1"/>
  <c r="D6" i="25"/>
  <c r="H20" i="24"/>
  <c r="I20" i="24" s="1"/>
  <c r="D7" i="25"/>
  <c r="H21" i="24"/>
  <c r="I21" i="24" s="1"/>
  <c r="D8" i="25"/>
  <c r="F23" i="24"/>
  <c r="G23" i="24" s="1"/>
  <c r="C10" i="25"/>
  <c r="F25" i="24"/>
  <c r="G25" i="24" s="1"/>
  <c r="C12" i="25"/>
  <c r="H17" i="24"/>
  <c r="I17" i="24" s="1"/>
  <c r="D4" i="25"/>
  <c r="H23" i="24"/>
  <c r="I23" i="24" s="1"/>
  <c r="D10" i="25"/>
  <c r="F21" i="24"/>
  <c r="G21" i="24" s="1"/>
  <c r="C8" i="25"/>
  <c r="F18" i="24"/>
  <c r="G18" i="24" s="1"/>
  <c r="C5" i="25"/>
  <c r="F22" i="24"/>
  <c r="G22" i="24" s="1"/>
  <c r="C9" i="25"/>
  <c r="F26" i="24"/>
  <c r="G26" i="24" s="1"/>
  <c r="C13" i="25"/>
  <c r="G2" i="26" l="1"/>
  <c r="F2" i="26"/>
  <c r="B3" i="25" l="1"/>
  <c r="C3" i="25"/>
  <c r="C17" i="25" s="1"/>
  <c r="F28" i="24"/>
  <c r="G28" i="24" s="1"/>
  <c r="F30" i="24"/>
  <c r="G30" i="24" s="1"/>
  <c r="H30" i="24"/>
  <c r="H28" i="24"/>
  <c r="D3" i="25"/>
  <c r="F17" i="25" l="1"/>
  <c r="D17" i="25"/>
  <c r="H29" i="24"/>
  <c r="F29" i="24"/>
  <c r="G29" i="24" s="1"/>
  <c r="F16" i="24"/>
  <c r="G16" i="24" s="1"/>
  <c r="H16" i="24"/>
  <c r="I16" i="24" s="1"/>
  <c r="I30" i="24" l="1"/>
  <c r="I29" i="24"/>
  <c r="I28" i="24" l="1"/>
  <c r="H15" i="24" l="1"/>
  <c r="I15" i="24" s="1"/>
  <c r="F15" i="24"/>
  <c r="G15" i="24" s="1"/>
  <c r="H27" i="24"/>
  <c r="I27" i="24" s="1"/>
  <c r="F27" i="24"/>
  <c r="F14" i="24" l="1"/>
  <c r="G14" i="24" s="1"/>
  <c r="G27" i="24"/>
  <c r="H14" i="24" l="1"/>
  <c r="I14" i="2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F13" authorId="0" shapeId="0" xr:uid="{7913E48F-7A5A-4558-8467-DEE83CADCCA5}">
      <text>
        <r>
          <rPr>
            <b/>
            <sz val="9"/>
            <color indexed="81"/>
            <rFont val="Tahoma"/>
            <family val="2"/>
          </rPr>
          <t>G+:</t>
        </r>
        <r>
          <rPr>
            <sz val="9"/>
            <color indexed="81"/>
            <rFont val="Tahoma"/>
            <family val="2"/>
          </rPr>
          <t xml:space="preserve">
This will be automatically updated by the values set in the 'Status' columns in sheets 1 to 7</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40A5087E-D8D6-4AA3-AD1C-7F029C0A5048}">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7D7175A7-DEA6-417B-868F-6011A742C9E5}">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sharedStrings.xml><?xml version="1.0" encoding="utf-8"?>
<sst xmlns="http://schemas.openxmlformats.org/spreadsheetml/2006/main" count="363" uniqueCount="272">
  <si>
    <t>EI3584 GOVERNANCE OF MECHANICAL 
LIFTING OPERATIONS IN THE 
OFFSHORE WIND INDUSTRY, May 2025
Revisions and Action Log</t>
  </si>
  <si>
    <t>Revision</t>
  </si>
  <si>
    <t>Comment</t>
  </si>
  <si>
    <t>R1</t>
  </si>
  <si>
    <t>R2</t>
  </si>
  <si>
    <t>R3</t>
  </si>
  <si>
    <t>R4</t>
  </si>
  <si>
    <t>R5</t>
  </si>
  <si>
    <t>Action Log</t>
  </si>
  <si>
    <t>A1</t>
  </si>
  <si>
    <t>A2</t>
  </si>
  <si>
    <t>A3</t>
  </si>
  <si>
    <t>A4</t>
  </si>
  <si>
    <t>A5</t>
  </si>
  <si>
    <t>A6</t>
  </si>
  <si>
    <t>A7</t>
  </si>
  <si>
    <t>A8</t>
  </si>
  <si>
    <t>A9</t>
  </si>
  <si>
    <t>A10</t>
  </si>
  <si>
    <t>A11</t>
  </si>
  <si>
    <t>A12</t>
  </si>
  <si>
    <t>A13</t>
  </si>
  <si>
    <t>EI3584 GOVERNANCE OF MECHANICAL 
LIFTING OPERATIONS IN THE 
OFFSHORE WIND INDUSTRY, May 2025
Acronyms and Abbreviations</t>
  </si>
  <si>
    <t>Acronyms / Abbreviations</t>
  </si>
  <si>
    <t>Description</t>
  </si>
  <si>
    <t>ACOP</t>
  </si>
  <si>
    <t>Approved Code of Practice</t>
  </si>
  <si>
    <t>ALARP</t>
  </si>
  <si>
    <t>as low as reasonably practicable</t>
  </si>
  <si>
    <t>CTV</t>
  </si>
  <si>
    <t>crew transfer vessel</t>
  </si>
  <si>
    <t>DNV</t>
  </si>
  <si>
    <t>Det Norske Veritas</t>
  </si>
  <si>
    <t>DP</t>
  </si>
  <si>
    <t>dynamic positioning</t>
  </si>
  <si>
    <t>EI</t>
  </si>
  <si>
    <t>Energy Institute</t>
  </si>
  <si>
    <t>FMEA</t>
  </si>
  <si>
    <t>failure modes and effects analysis</t>
  </si>
  <si>
    <t>FMECA</t>
  </si>
  <si>
    <t>failure modes, effects and criticality analysis</t>
  </si>
  <si>
    <t>G+</t>
  </si>
  <si>
    <t>G+ Global Offshore Wind Health and Safety Organisation</t>
  </si>
  <si>
    <t>GPG</t>
  </si>
  <si>
    <t>good practice guideline</t>
  </si>
  <si>
    <t>H&amp;S</t>
  </si>
  <si>
    <t>health and safety</t>
  </si>
  <si>
    <t>HSE</t>
  </si>
  <si>
    <t>Health and Safety Executive (the UK’s principal health and safety regulator)</t>
  </si>
  <si>
    <t>IMCA</t>
  </si>
  <si>
    <t>International Marine Contractors Association</t>
  </si>
  <si>
    <t>LfE</t>
  </si>
  <si>
    <t>learning from experience</t>
  </si>
  <si>
    <t>IOGP</t>
  </si>
  <si>
    <t>International Association of Oil &amp; Gas Producers</t>
  </si>
  <si>
    <t>LOLER</t>
  </si>
  <si>
    <t>Lifting Operations and Lifting Equipment Regulations 1998 (UK)</t>
  </si>
  <si>
    <t>MEWP</t>
  </si>
  <si>
    <t>mobile elevating work platform</t>
  </si>
  <si>
    <t>MOC</t>
  </si>
  <si>
    <t>management of change</t>
  </si>
  <si>
    <t>MRC</t>
  </si>
  <si>
    <t>maximum (or manufacturer’s) rated capacity</t>
  </si>
  <si>
    <t>OEM</t>
  </si>
  <si>
    <t>original equipment manufacturer</t>
  </si>
  <si>
    <t>O&amp;M</t>
  </si>
  <si>
    <t>operations and maintenance</t>
  </si>
  <si>
    <t>OWC</t>
  </si>
  <si>
    <t xml:space="preserve">offshore wind company </t>
  </si>
  <si>
    <t>PTW</t>
  </si>
  <si>
    <t>permit to work</t>
  </si>
  <si>
    <t>RCI</t>
  </si>
  <si>
    <t>rated capacity indicator</t>
  </si>
  <si>
    <t>SIMOPs</t>
  </si>
  <si>
    <t>simultaneous operations</t>
  </si>
  <si>
    <t>SME</t>
  </si>
  <si>
    <t>subject matter expert</t>
  </si>
  <si>
    <t>SMS</t>
  </si>
  <si>
    <t>safety management system</t>
  </si>
  <si>
    <t>SWL</t>
  </si>
  <si>
    <t>safe working load</t>
  </si>
  <si>
    <t>TDD</t>
  </si>
  <si>
    <t>technical due diligence</t>
  </si>
  <si>
    <t>T&amp;I</t>
  </si>
  <si>
    <t>transportation and installation</t>
  </si>
  <si>
    <t>WG</t>
  </si>
  <si>
    <t>working group</t>
  </si>
  <si>
    <t>WLL</t>
  </si>
  <si>
    <t>working load limit</t>
  </si>
  <si>
    <t>WTG</t>
  </si>
  <si>
    <t>wind turbine generator</t>
  </si>
  <si>
    <t>WUSL</t>
  </si>
  <si>
    <t>work under suspended loads</t>
  </si>
  <si>
    <t>Manual and Scoring</t>
  </si>
  <si>
    <t>Tab</t>
  </si>
  <si>
    <t>Manual for use</t>
  </si>
  <si>
    <t>Before you begin</t>
  </si>
  <si>
    <t xml:space="preserve">Review and understand the G+ Guidance document, applicable legislation, regulations and standards prior to completing this document. </t>
  </si>
  <si>
    <t>Navigation</t>
  </si>
  <si>
    <t>Do not move tab locations or adjust formulas.  This affects the integrity of data and the graphics.  Do not hide or unhide rows and columns.</t>
  </si>
  <si>
    <t xml:space="preserve">All Assessment Status fields are set to 'Not Assessed' as default.						</t>
  </si>
  <si>
    <t>Complete the assessment using each applicable tab in this file. Results will be included in the Dashboard.</t>
  </si>
  <si>
    <t>Using the assessment questions as a prompt, determine the status of each question.  Over-optimistic estimating will not give a realistic viewpoint therefore honesty and a goal of continual improvement are encouraged.</t>
  </si>
  <si>
    <t>Use the  drop downs (No/ Partial / Yes/ Not assessed) to select your answer for each topic.</t>
  </si>
  <si>
    <t>As you work through the tool, results will automatically populate into the Dashboard, based on your answers.</t>
  </si>
  <si>
    <t xml:space="preserve">The 'Weights' tab can be used to assign user-selected priorities to topic sections, so that some count more toward the assessment level and maturity scores than others. 
It can also be used where you consider that - for the situation you are considering - some topic sections are not relevant.  For such sections, the scores will necessarily be 'Not Assessed'. To prevent such irrelevant sections misleadingly reducing the overall score, you can set their weights to zero. The overall score will then reflect only the relevant sections.  </t>
  </si>
  <si>
    <t>The reset button on the Dashboard may be used to reset the file and start again.</t>
  </si>
  <si>
    <t>Recording results</t>
  </si>
  <si>
    <t xml:space="preserve">Once completed we recommend saving the document with an appropriate name, date and phase to ensure accurate record keeping.  </t>
  </si>
  <si>
    <t>Scoring scale</t>
  </si>
  <si>
    <t>No</t>
  </si>
  <si>
    <t>Indicates there was no evidence to indicate implementation at the time of assessment.</t>
  </si>
  <si>
    <t>Partial</t>
  </si>
  <si>
    <t>Indicates there was inconsistent evidence, a potential lack of understanding or limited resources at the time of assessment.</t>
  </si>
  <si>
    <t>Yes</t>
  </si>
  <si>
    <t>Indicates there was an established, well understood evidence in place at the time of assessment.</t>
  </si>
  <si>
    <t>EI3584 GOVERNANCE OF MECHANICAL 
LIFTING OPERATIONS IN THE 
OFFSHORE WIND INDUSTRY, May 2025
Checklist Summary Report</t>
  </si>
  <si>
    <r>
      <rPr>
        <sz val="12"/>
        <color theme="1"/>
        <rFont val="Aptos"/>
        <family val="2"/>
      </rPr>
      <t xml:space="preserve">GPG reference: </t>
    </r>
    <r>
      <rPr>
        <b/>
        <sz val="12"/>
        <color theme="1"/>
        <rFont val="Aptos"/>
        <family val="2"/>
      </rPr>
      <t xml:space="preserve"> </t>
    </r>
    <r>
      <rPr>
        <sz val="12"/>
        <color theme="1"/>
        <rFont val="Aptos"/>
        <family val="2"/>
      </rPr>
      <t>https://www.gplusoffshorewind.com/__data/assets/pdf_file/0003/1644321/EI3584_GLiftingGovernance.pdf</t>
    </r>
  </si>
  <si>
    <t>Implementation  level</t>
  </si>
  <si>
    <t>Phase Checked</t>
  </si>
  <si>
    <t>Jurisdiction</t>
  </si>
  <si>
    <t>Reference</t>
  </si>
  <si>
    <t>Date</t>
  </si>
  <si>
    <t>Reviewer(s)</t>
  </si>
  <si>
    <t>Assessment Status</t>
  </si>
  <si>
    <t>Maturity 
Level (weighted)</t>
  </si>
  <si>
    <t>Overall Level</t>
  </si>
  <si>
    <t>Core Principles of Lifting Governance</t>
  </si>
  <si>
    <t>Principle 1 - Competence</t>
  </si>
  <si>
    <t>Principle 2 – Roles and responsibilities</t>
  </si>
  <si>
    <t xml:space="preserve">Principle 3 – Support, engagement and information sharing	</t>
  </si>
  <si>
    <t>Principle 4 – Lift categorisation</t>
  </si>
  <si>
    <t>Principle 5 – Risk assessment</t>
  </si>
  <si>
    <t>Principle 6 – Lift planning</t>
  </si>
  <si>
    <t>Principle 7 – Human Factors</t>
  </si>
  <si>
    <t>Principle 8 - Exclusion zones</t>
  </si>
  <si>
    <t>Principle 9 – Design, selection, use and management of lifting equipment</t>
  </si>
  <si>
    <t>Principle 10 - Management of change (MOC)</t>
  </si>
  <si>
    <t>Principle 11 - Continual improvement</t>
  </si>
  <si>
    <t>Lifting govenance in specific contexts</t>
  </si>
  <si>
    <t>Lifting of Personnel</t>
  </si>
  <si>
    <t>Work under suspended loads (WUSL)</t>
  </si>
  <si>
    <t>Other contexts requiring additional risk controls</t>
  </si>
  <si>
    <t>EI3584  CORE PRINCIPLES OF LIFTING GOVERNANCE</t>
  </si>
  <si>
    <t>Item</t>
  </si>
  <si>
    <t>Question</t>
  </si>
  <si>
    <t>Status</t>
  </si>
  <si>
    <t>Supporting comments</t>
  </si>
  <si>
    <t>Actions</t>
  </si>
  <si>
    <t>Owner</t>
  </si>
  <si>
    <t xml:space="preserve">Date </t>
  </si>
  <si>
    <t>Principle 1 – Competence</t>
  </si>
  <si>
    <t>G.1</t>
  </si>
  <si>
    <t xml:space="preserve">OWCs should ensure that all personnel involved in leadership, development, implementation and management of the governance system, in planning and carrying out lifting operations and in supporting tasks such as risk assessment, inspection and audit, have and maintain the necessary competencies for their role. </t>
  </si>
  <si>
    <t>Not Assessed</t>
  </si>
  <si>
    <t>G.2</t>
  </si>
  <si>
    <t xml:space="preserve">OWCs should ensure they have access to lifting subject matter expertise. </t>
  </si>
  <si>
    <t>G.3</t>
  </si>
  <si>
    <t xml:space="preserve">OWCs should ensure that those defining and assessing the required competencies are competent for this task. </t>
  </si>
  <si>
    <t>G.4</t>
  </si>
  <si>
    <t xml:space="preserve">OWCs should take into account the competence of personnel when conducting risk assessments and planning lifting operations. </t>
  </si>
  <si>
    <t>G.5</t>
  </si>
  <si>
    <t>OWCs should ensure that senior management shows safety leadership, setting clear expectations and good examples of safe attitudes and behaviours.</t>
  </si>
  <si>
    <t>G.6</t>
  </si>
  <si>
    <t>OWCs should ensure that everyone involved in lifting has their roles, responsibilities, and associated competencies clearly defined, communicated, and understood.</t>
  </si>
  <si>
    <t>G.7</t>
  </si>
  <si>
    <t>OWCs should define roles and responsibilities at a high level in corporate or regional lifting procedures, with details relating to specific lifts described in lower level documentation, such as lift plans.</t>
  </si>
  <si>
    <t>G.8</t>
  </si>
  <si>
    <t>OWCs should ensure that one person is designated as in charge for each lift.</t>
  </si>
  <si>
    <t>G.9</t>
  </si>
  <si>
    <t>OWCs should ensure that all personnel understand that they have a duty and a right to stop the lift where they perceive an imminent danger.</t>
  </si>
  <si>
    <t>Principle 3 – Support, engagement and information sharing</t>
  </si>
  <si>
    <t>G.10</t>
  </si>
  <si>
    <t xml:space="preserve">OWCs should identify, document and implement appropriate stakeholder engagement for all work processes. </t>
  </si>
  <si>
    <t>G.11</t>
  </si>
  <si>
    <t xml:space="preserve">OWCs should set up systems, processes and agreements to ensure good information sharing (‘why’ as well as ‘what’) between all parties. </t>
  </si>
  <si>
    <t>G.12</t>
  </si>
  <si>
    <t>OWCs should categorise all lifts.</t>
  </si>
  <si>
    <t>G.13</t>
  </si>
  <si>
    <t>OWCs should ensure that a suitable and sufficient risk assessment is prepared and documented for every lift, regardless of lift category.</t>
  </si>
  <si>
    <t>G.14</t>
  </si>
  <si>
    <t xml:space="preserve">OWCs should ensure that risk assessments are carried out by personnel with competence appropriate to the lifting operation, and in the process of risk assessment. </t>
  </si>
  <si>
    <t>G.15</t>
  </si>
  <si>
    <t xml:space="preserve">OWCs should ensure that risk assessments involve expertise from front-line lifting teams. </t>
  </si>
  <si>
    <t>G.16</t>
  </si>
  <si>
    <t xml:space="preserve">OWCs should ensure that risk assessments are tailored and updated to accurately reflect the specifics of each lift, in its operational and environmental context. </t>
  </si>
  <si>
    <t>G.17</t>
  </si>
  <si>
    <t>OWCs should ensure that a documented lift plan is prepared for every lift, with the content and level of detail appropriate to the lift category.</t>
  </si>
  <si>
    <t>G.18</t>
  </si>
  <si>
    <t xml:space="preserve">OWCs should ensure that a permit to work system is available for use with higher hazard lifts or where other work may be taking place in the vicinity of the lift. </t>
  </si>
  <si>
    <t>G.19</t>
  </si>
  <si>
    <t xml:space="preserve">OWCs should apply human performance principles throughout the development and implementation of the lifting governance system. </t>
  </si>
  <si>
    <t>G.20</t>
  </si>
  <si>
    <t xml:space="preserve">OWCs should plan and conduct lifting operations to ensure good communications and clear understanding of responsibilities. </t>
  </si>
  <si>
    <t>G.21</t>
  </si>
  <si>
    <t>OWCs should take steps to ensure that complacency does not creep in.</t>
  </si>
  <si>
    <t>G.22</t>
  </si>
  <si>
    <t xml:space="preserve">OWCs should ensure that exclusion zones are established around each lifting or landing area. </t>
  </si>
  <si>
    <t>G.23</t>
  </si>
  <si>
    <t xml:space="preserve">OWCs should ensure that stored energy is identified on the lift plan and controls are implemented to keep people out of the line of fire or danger zone. </t>
  </si>
  <si>
    <t>G.24</t>
  </si>
  <si>
    <t xml:space="preserve">OWCs should follow the G+ Dropped Loads guidance. </t>
  </si>
  <si>
    <t>G.25</t>
  </si>
  <si>
    <t xml:space="preserve">OWCs should assure themselves that the principles of safety by design have been respected.  </t>
  </si>
  <si>
    <t>G.26</t>
  </si>
  <si>
    <t xml:space="preserve">OWCs should assure themselves that an effective design review cycle is being, or has been, applied. </t>
  </si>
  <si>
    <t>G.27</t>
  </si>
  <si>
    <t xml:space="preserve">OWCs should ensure that all relevant interested parties are involved in key stages of design, review and acceptance. </t>
  </si>
  <si>
    <t>G.28</t>
  </si>
  <si>
    <t xml:space="preserve">Where the OWC is procuring lifting equipment from an OEM, the OWC should involve its lifting specialists in engagement with the OEM. </t>
  </si>
  <si>
    <t>G.29</t>
  </si>
  <si>
    <t xml:space="preserve">OWCs should ensure that lifting equipment is suitable and adequate for the specific lift and its context. </t>
  </si>
  <si>
    <t>G.30</t>
  </si>
  <si>
    <t>OWCs should check the maintenance and inspection records of lifting equipment before bringing it onto a project.</t>
  </si>
  <si>
    <t>G.31</t>
  </si>
  <si>
    <t>OWCs should ensure that lifting equipment is used according to industry-recognised standards and OEM instructions.</t>
  </si>
  <si>
    <t>G.32</t>
  </si>
  <si>
    <t xml:space="preserve">OWCs should ensure that there is a common understanding of the load limit parameters in use, and their meanings, in each situation. </t>
  </si>
  <si>
    <t>G.33</t>
  </si>
  <si>
    <t xml:space="preserve">OWCs should ensure that equipment (whether off the shelf or bespoke) is used only for its intended purposes, and remains safe within the specific operational and environmental context of use. </t>
  </si>
  <si>
    <t>G.34</t>
  </si>
  <si>
    <t>OWCs should ensure that safety and monitoring devices are fully operational and not bypassed or disabled.</t>
  </si>
  <si>
    <t>G.35</t>
  </si>
  <si>
    <t xml:space="preserve">OWCs should ensure that lifting equipment is operated, inspected, examined, maintained and controlled to ensure its continued safety functionality, performance, integrity and reliability. </t>
  </si>
  <si>
    <t>G.36</t>
  </si>
  <si>
    <t>OWCs should ensure that personnel carrying out inspections and examinations have an appropriate level of independence.</t>
  </si>
  <si>
    <t>G.37</t>
  </si>
  <si>
    <t xml:space="preserve">OWCs should undertake a suitable qualification process before appointing a third-party inspection organisation </t>
  </si>
  <si>
    <t>G.38</t>
  </si>
  <si>
    <t xml:space="preserve">OWCs should ensure that inspection and maintenance take place at predetermined time intervals and at other times when necessary, throughout the equipment’s working life. </t>
  </si>
  <si>
    <t>G.39</t>
  </si>
  <si>
    <t xml:space="preserve">OWCs should ensure that inspection and maintenance are at least as frequent and extensive as set out in manufacturers’ recommendations and any statutory requirements or regulatory guidance relevant to the jurisdiction of operation. </t>
  </si>
  <si>
    <t>G.40</t>
  </si>
  <si>
    <t xml:space="preserve">OWCs should record, analyse and evaluate inspection and maintenance findings in order to identify any trends and support continual improvement </t>
  </si>
  <si>
    <t>G.41</t>
  </si>
  <si>
    <t xml:space="preserve">OWCs should have clear criteria and procedures in place for managing change, both planned and reactive. </t>
  </si>
  <si>
    <t>G.42</t>
  </si>
  <si>
    <t>OWCs should have clear and defined processes in place for technical due diligence (TDD) checks on new equipment and work processes.</t>
  </si>
  <si>
    <t>G.43</t>
  </si>
  <si>
    <t>OWCs should keep the governance system under systematic review and revision.</t>
  </si>
  <si>
    <t>G.44</t>
  </si>
  <si>
    <t xml:space="preserve">OWCs should establish systems and processes to detect warning signals, gain and share learning from experience, and identify opportunities for improving safety. </t>
  </si>
  <si>
    <t>G.45</t>
  </si>
  <si>
    <t>OWCs should share lessons learned across the organisation and the industry</t>
  </si>
  <si>
    <t>G.46</t>
  </si>
  <si>
    <t>OWCs should systematically identify the potential consequences of incidents and flag high-potential incidents</t>
  </si>
  <si>
    <t>G.47</t>
  </si>
  <si>
    <t>OWCs should implement verification systems to review the effectiveness of risk controls put in place in response to learning from experience.</t>
  </si>
  <si>
    <t>G.48</t>
  </si>
  <si>
    <t>OWCs should ensure that competent personnel schedule and conduct periodic audits and reviews</t>
  </si>
  <si>
    <t>EI3584 LIFTING GOVERNANCE IN SPECIFIC CONTEXTS</t>
  </si>
  <si>
    <t>G.49</t>
  </si>
  <si>
    <t xml:space="preserve">OWCs should avoid lifting personnel unless there is no reasonably practicable safer alternative. </t>
  </si>
  <si>
    <t>G.50</t>
  </si>
  <si>
    <t xml:space="preserve">Where lifting personnel is unavoidable, OWCs should carefully consider how they will be lifted and put additional risk controls in place. </t>
  </si>
  <si>
    <t>G.51</t>
  </si>
  <si>
    <t xml:space="preserve">OWCs should drive and encourage the elimination by design of WUSL. </t>
  </si>
  <si>
    <t>G.52</t>
  </si>
  <si>
    <t xml:space="preserve">OWCs should work with OEMs and contractors to find solutions for legacy assets where WUSL has been performed. </t>
  </si>
  <si>
    <t>G.53</t>
  </si>
  <si>
    <t xml:space="preserve">OWCs should consider all alternatives and solutions to WUSL, including new technological developments to eliminate need for WUSL. </t>
  </si>
  <si>
    <t>G.54</t>
  </si>
  <si>
    <t xml:space="preserve">Where it has been demonstrated that there is no alternative to WUSL, OWCs should perform a thorough assessment and demonstration of safety, and apply the strictest controls before authorising WUSL. </t>
  </si>
  <si>
    <t>G.55</t>
  </si>
  <si>
    <t>OWCs should define specific or additional controls for any other contexts that require it.</t>
  </si>
  <si>
    <t>Section</t>
  </si>
  <si>
    <t>Assessment</t>
  </si>
  <si>
    <t>Maturity</t>
  </si>
  <si>
    <t>Weight</t>
  </si>
  <si>
    <t>Weights (normalized)</t>
  </si>
  <si>
    <t>Average maturity</t>
  </si>
  <si>
    <t>Weighted maturity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</si>
</sst>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Calibri"/>
      <family val="2"/>
      <scheme val="minor"/>
    </font>
    <font>
      <sz val="11"/>
      <color theme="1"/>
      <name val="Calibri"/>
      <family val="2"/>
      <scheme val="minor"/>
    </font>
    <font>
      <sz val="11"/>
      <color theme="1"/>
      <name val="Verdana"/>
      <family val="2"/>
    </font>
    <font>
      <b/>
      <sz val="11"/>
      <color theme="0"/>
      <name val="Verdana"/>
      <family val="2"/>
    </font>
    <font>
      <b/>
      <sz val="16"/>
      <color theme="1"/>
      <name val="Verdana"/>
      <family val="2"/>
    </font>
    <font>
      <sz val="9"/>
      <color indexed="81"/>
      <name val="Tahoma"/>
      <family val="2"/>
    </font>
    <font>
      <b/>
      <sz val="9"/>
      <color indexed="81"/>
      <name val="Tahoma"/>
      <family val="2"/>
    </font>
    <font>
      <b/>
      <sz val="11"/>
      <color rgb="FFFF0000"/>
      <name val="Verdana"/>
      <family val="2"/>
    </font>
    <font>
      <b/>
      <sz val="12"/>
      <color rgb="FFFFFFFF"/>
      <name val="Aptos"/>
      <family val="2"/>
    </font>
    <font>
      <b/>
      <sz val="9"/>
      <color rgb="FFFFFFFF"/>
      <name val="Aptos"/>
      <family val="2"/>
    </font>
    <font>
      <b/>
      <sz val="8"/>
      <color rgb="FFFFFFFF"/>
      <name val="Aptos"/>
      <family val="2"/>
    </font>
    <font>
      <b/>
      <sz val="8"/>
      <color theme="0"/>
      <name val="Aptos"/>
      <family val="2"/>
    </font>
    <font>
      <sz val="8"/>
      <color rgb="FF000000"/>
      <name val="Aptos"/>
      <family val="2"/>
    </font>
    <font>
      <sz val="8"/>
      <color theme="0"/>
      <name val="Aptos"/>
      <family val="2"/>
    </font>
    <font>
      <sz val="8"/>
      <color theme="1"/>
      <name val="Aptos"/>
      <family val="2"/>
    </font>
    <font>
      <sz val="8"/>
      <color rgb="FFFF0000"/>
      <name val="Aptos"/>
      <family val="2"/>
    </font>
    <font>
      <sz val="11"/>
      <color theme="1"/>
      <name val="Aptos"/>
      <family val="2"/>
    </font>
    <font>
      <b/>
      <sz val="11"/>
      <color theme="0"/>
      <name val="Aptos"/>
      <family val="2"/>
    </font>
    <font>
      <sz val="11"/>
      <color theme="1"/>
      <name val="Verdana"/>
      <family val="2"/>
    </font>
    <font>
      <sz val="11"/>
      <name val="Aptos"/>
      <family val="2"/>
    </font>
    <font>
      <sz val="11"/>
      <color theme="1"/>
      <name val="Aptos"/>
      <family val="2"/>
    </font>
    <font>
      <sz val="11"/>
      <color rgb="FF000000"/>
      <name val="Aptos"/>
      <family val="2"/>
    </font>
    <font>
      <b/>
      <sz val="16"/>
      <color theme="1"/>
      <name val="Aptos"/>
      <family val="2"/>
    </font>
    <font>
      <b/>
      <sz val="14"/>
      <color theme="0"/>
      <name val="Aptos"/>
      <family val="2"/>
    </font>
    <font>
      <sz val="14"/>
      <color theme="1"/>
      <name val="Aptos"/>
      <family val="2"/>
    </font>
    <font>
      <b/>
      <sz val="14"/>
      <color rgb="FFFF0000"/>
      <name val="Aptos"/>
      <family val="2"/>
    </font>
    <font>
      <sz val="12"/>
      <color theme="1"/>
      <name val="Aptos"/>
      <family val="2"/>
    </font>
    <font>
      <b/>
      <sz val="12"/>
      <color theme="1"/>
      <name val="Aptos"/>
      <family val="2"/>
    </font>
  </fonts>
  <fills count="9">
    <fill>
      <patternFill patternType="none"/>
    </fill>
    <fill>
      <patternFill patternType="gray125"/>
    </fill>
    <fill>
      <patternFill patternType="solid">
        <fgColor theme="0"/>
        <bgColor indexed="64"/>
      </patternFill>
    </fill>
    <fill>
      <patternFill patternType="solid">
        <fgColor rgb="FF66868F"/>
        <bgColor indexed="64"/>
      </patternFill>
    </fill>
    <fill>
      <patternFill patternType="solid">
        <fgColor rgb="FFEBEFF1"/>
        <bgColor indexed="64"/>
      </patternFill>
    </fill>
    <fill>
      <patternFill patternType="solid">
        <fgColor rgb="FF231F58"/>
        <bgColor indexed="64"/>
      </patternFill>
    </fill>
    <fill>
      <patternFill patternType="solid">
        <fgColor rgb="FFF43A4F"/>
        <bgColor indexed="64"/>
      </patternFill>
    </fill>
    <fill>
      <patternFill patternType="solid">
        <fgColor rgb="FF29C8C1"/>
        <bgColor indexed="64"/>
      </patternFill>
    </fill>
    <fill>
      <patternFill patternType="solid">
        <fgColor rgb="FFDDE5E7"/>
        <bgColor indexed="64"/>
      </patternFill>
    </fill>
  </fills>
  <borders count="30">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9DADBA"/>
      </left>
      <right style="thin">
        <color rgb="FF9DADBA"/>
      </right>
      <top style="thin">
        <color rgb="FF9DADBA"/>
      </top>
      <bottom style="thin">
        <color rgb="FF9DADBA"/>
      </bottom>
      <diagonal/>
    </border>
    <border>
      <left style="thick">
        <color rgb="FF66868F"/>
      </left>
      <right/>
      <top style="thick">
        <color rgb="FF66868F"/>
      </top>
      <bottom/>
      <diagonal/>
    </border>
    <border>
      <left/>
      <right/>
      <top style="thick">
        <color rgb="FF66868F"/>
      </top>
      <bottom/>
      <diagonal/>
    </border>
    <border>
      <left/>
      <right style="thick">
        <color rgb="FF66868F"/>
      </right>
      <top style="thick">
        <color rgb="FF66868F"/>
      </top>
      <bottom/>
      <diagonal/>
    </border>
    <border>
      <left style="thick">
        <color rgb="FF66868F"/>
      </left>
      <right/>
      <top/>
      <bottom/>
      <diagonal/>
    </border>
    <border>
      <left/>
      <right style="thick">
        <color rgb="FF66868F"/>
      </right>
      <top/>
      <bottom/>
      <diagonal/>
    </border>
    <border>
      <left style="thick">
        <color rgb="FF66868F"/>
      </left>
      <right/>
      <top/>
      <bottom style="thick">
        <color rgb="FF66868F"/>
      </bottom>
      <diagonal/>
    </border>
    <border>
      <left/>
      <right/>
      <top/>
      <bottom style="thick">
        <color rgb="FF66868F"/>
      </bottom>
      <diagonal/>
    </border>
    <border>
      <left/>
      <right style="thick">
        <color rgb="FF66868F"/>
      </right>
      <top/>
      <bottom style="thick">
        <color rgb="FF66868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9DADBA"/>
      </left>
      <right/>
      <top style="thin">
        <color rgb="FF9DADBA"/>
      </top>
      <bottom style="thin">
        <color rgb="FF9DADBA"/>
      </bottom>
      <diagonal/>
    </border>
    <border>
      <left/>
      <right/>
      <top style="thin">
        <color rgb="FF9DADBA"/>
      </top>
      <bottom style="thin">
        <color rgb="FF9DADBA"/>
      </bottom>
      <diagonal/>
    </border>
    <border>
      <left/>
      <right style="thin">
        <color rgb="FF9DADBA"/>
      </right>
      <top style="thin">
        <color rgb="FF9DADBA"/>
      </top>
      <bottom style="thin">
        <color rgb="FF9DADBA"/>
      </bottom>
      <diagonal/>
    </border>
    <border>
      <left style="thin">
        <color rgb="FF66868F"/>
      </left>
      <right style="thin">
        <color rgb="FF66868F"/>
      </right>
      <top style="thin">
        <color rgb="FF66868F"/>
      </top>
      <bottom style="thin">
        <color rgb="FF66868F"/>
      </bottom>
      <diagonal/>
    </border>
    <border>
      <left style="thin">
        <color rgb="FF9DADBA"/>
      </left>
      <right style="thin">
        <color rgb="FF9DADBA"/>
      </right>
      <top style="thin">
        <color rgb="FF9DADBA"/>
      </top>
      <bottom/>
      <diagonal/>
    </border>
    <border>
      <left style="thin">
        <color rgb="FF9DADBA"/>
      </left>
      <right style="thin">
        <color rgb="FF9DADBA"/>
      </right>
      <top/>
      <bottom/>
      <diagonal/>
    </border>
    <border>
      <left style="thin">
        <color rgb="FF9DADBA"/>
      </left>
      <right style="thin">
        <color rgb="FF9DADBA"/>
      </right>
      <top/>
      <bottom style="thin">
        <color rgb="FF9DADBA"/>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thin">
        <color rgb="FF9DADBA"/>
      </bottom>
      <diagonal/>
    </border>
    <border>
      <left style="thin">
        <color rgb="FF66868F"/>
      </left>
      <right/>
      <top style="thin">
        <color rgb="FF66868F"/>
      </top>
      <bottom style="thin">
        <color rgb="FF66868F"/>
      </bottom>
      <diagonal/>
    </border>
    <border>
      <left/>
      <right style="thin">
        <color rgb="FF66868F"/>
      </right>
      <top style="thin">
        <color rgb="FF66868F"/>
      </top>
      <bottom style="thin">
        <color rgb="FF66868F"/>
      </bottom>
      <diagonal/>
    </border>
  </borders>
  <cellStyleXfs count="2">
    <xf numFmtId="0" fontId="0" fillId="0" borderId="0"/>
    <xf numFmtId="9" fontId="1" fillId="0" borderId="0" applyFont="0" applyFill="0" applyBorder="0" applyAlignment="0" applyProtection="0"/>
  </cellStyleXfs>
  <cellXfs count="186">
    <xf numFmtId="0" fontId="0" fillId="0" borderId="0" xfId="0"/>
    <xf numFmtId="0" fontId="0" fillId="2" borderId="0" xfId="0" applyFill="1"/>
    <xf numFmtId="0" fontId="0" fillId="2" borderId="0" xfId="0" applyFill="1" applyAlignment="1">
      <alignment horizontal="center"/>
    </xf>
    <xf numFmtId="0" fontId="2" fillId="2" borderId="0" xfId="0" applyFont="1" applyFill="1"/>
    <xf numFmtId="0" fontId="2" fillId="4" borderId="9" xfId="0" applyFont="1" applyFill="1" applyBorder="1"/>
    <xf numFmtId="0" fontId="2" fillId="4" borderId="11" xfId="0" applyFont="1" applyFill="1" applyBorder="1"/>
    <xf numFmtId="0" fontId="2" fillId="4" borderId="14" xfId="0" applyFont="1" applyFill="1" applyBorder="1"/>
    <xf numFmtId="0" fontId="2" fillId="4" borderId="7" xfId="0" applyFont="1" applyFill="1" applyBorder="1"/>
    <xf numFmtId="0" fontId="2" fillId="4" borderId="8" xfId="0" applyFont="1" applyFill="1" applyBorder="1"/>
    <xf numFmtId="0" fontId="2" fillId="4" borderId="10" xfId="0" applyFont="1" applyFill="1" applyBorder="1"/>
    <xf numFmtId="0" fontId="2" fillId="4" borderId="12" xfId="0" applyFont="1" applyFill="1" applyBorder="1"/>
    <xf numFmtId="0" fontId="3" fillId="4" borderId="0" xfId="0" applyFont="1" applyFill="1" applyAlignment="1">
      <alignment horizontal="center" vertical="center"/>
    </xf>
    <xf numFmtId="0" fontId="2" fillId="4" borderId="13" xfId="0" applyFont="1" applyFill="1" applyBorder="1"/>
    <xf numFmtId="0" fontId="4" fillId="4" borderId="0" xfId="0" applyFont="1" applyFill="1" applyAlignment="1">
      <alignment horizontal="left" vertical="center" wrapText="1"/>
    </xf>
    <xf numFmtId="0" fontId="4" fillId="4" borderId="0" xfId="0" applyFont="1" applyFill="1" applyAlignment="1">
      <alignment horizontal="left" vertical="center"/>
    </xf>
    <xf numFmtId="0" fontId="7" fillId="2" borderId="0" xfId="0" applyFont="1" applyFill="1"/>
    <xf numFmtId="0" fontId="9" fillId="6" borderId="4" xfId="0" applyFont="1" applyFill="1" applyBorder="1" applyAlignment="1">
      <alignment vertical="center" textRotation="90" wrapText="1"/>
    </xf>
    <xf numFmtId="0" fontId="9" fillId="6" borderId="5" xfId="0" applyFont="1" applyFill="1" applyBorder="1" applyAlignment="1">
      <alignment vertical="center" textRotation="90" wrapText="1"/>
    </xf>
    <xf numFmtId="0" fontId="10" fillId="3" borderId="2" xfId="0" applyFont="1" applyFill="1" applyBorder="1" applyAlignment="1">
      <alignment horizontal="center" vertical="center" wrapText="1"/>
    </xf>
    <xf numFmtId="0" fontId="10" fillId="3" borderId="2" xfId="0" applyFont="1" applyFill="1" applyBorder="1" applyAlignment="1">
      <alignment vertical="center" wrapText="1"/>
    </xf>
    <xf numFmtId="0" fontId="11" fillId="7"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vertical="center" wrapText="1"/>
    </xf>
    <xf numFmtId="0" fontId="13" fillId="2" borderId="2" xfId="0" applyFont="1" applyFill="1" applyBorder="1" applyAlignment="1">
      <alignment horizontal="center" vertical="center" wrapText="1"/>
    </xf>
    <xf numFmtId="0" fontId="14" fillId="0" borderId="2" xfId="0" applyFont="1" applyBorder="1" applyAlignment="1">
      <alignment vertical="center" wrapText="1"/>
    </xf>
    <xf numFmtId="0" fontId="15" fillId="0" borderId="2" xfId="0" applyFont="1" applyBorder="1" applyAlignment="1">
      <alignment vertical="center" wrapText="1"/>
    </xf>
    <xf numFmtId="0" fontId="16" fillId="2" borderId="20" xfId="0" applyFont="1" applyFill="1" applyBorder="1" applyAlignment="1">
      <alignment horizontal="left" vertical="center" wrapText="1"/>
    </xf>
    <xf numFmtId="0" fontId="18" fillId="2" borderId="0" xfId="0" applyFont="1" applyFill="1"/>
    <xf numFmtId="0" fontId="19" fillId="8" borderId="17" xfId="0" applyFont="1" applyFill="1" applyBorder="1" applyAlignment="1">
      <alignment horizontal="left" vertical="center" wrapText="1"/>
    </xf>
    <xf numFmtId="0" fontId="19" fillId="8" borderId="18" xfId="0" applyFont="1" applyFill="1" applyBorder="1" applyAlignment="1">
      <alignment horizontal="left" vertical="center" wrapText="1"/>
    </xf>
    <xf numFmtId="0" fontId="19" fillId="8" borderId="19" xfId="0" applyFont="1" applyFill="1" applyBorder="1" applyAlignment="1">
      <alignment horizontal="left" vertical="center" wrapText="1"/>
    </xf>
    <xf numFmtId="0" fontId="19" fillId="2" borderId="17" xfId="0" applyFont="1" applyFill="1" applyBorder="1" applyAlignment="1">
      <alignment horizontal="left" vertical="center" wrapText="1"/>
    </xf>
    <xf numFmtId="0" fontId="19" fillId="2" borderId="18" xfId="0" applyFont="1" applyFill="1" applyBorder="1" applyAlignment="1">
      <alignment horizontal="left" vertical="center" wrapText="1"/>
    </xf>
    <xf numFmtId="0" fontId="19" fillId="2" borderId="19" xfId="0" applyFont="1" applyFill="1" applyBorder="1" applyAlignment="1">
      <alignment horizontal="left" vertical="center" wrapText="1"/>
    </xf>
    <xf numFmtId="0" fontId="12" fillId="0" borderId="2" xfId="0" applyFont="1" applyBorder="1" applyAlignment="1">
      <alignment horizontal="left" vertical="center" wrapText="1"/>
    </xf>
    <xf numFmtId="0" fontId="21" fillId="0" borderId="6" xfId="0" applyFont="1" applyBorder="1" applyAlignment="1">
      <alignment horizontal="center" vertical="center" wrapText="1"/>
    </xf>
    <xf numFmtId="0" fontId="20" fillId="2" borderId="0" xfId="0" applyFont="1" applyFill="1"/>
    <xf numFmtId="0" fontId="22" fillId="4" borderId="0" xfId="0" applyFont="1" applyFill="1" applyAlignment="1">
      <alignment horizontal="left" vertical="center" wrapText="1"/>
    </xf>
    <xf numFmtId="0" fontId="22" fillId="4" borderId="0" xfId="0" applyFont="1" applyFill="1" applyAlignment="1">
      <alignment horizontal="left" vertical="center"/>
    </xf>
    <xf numFmtId="9" fontId="23" fillId="6" borderId="6" xfId="1" applyFont="1" applyFill="1" applyBorder="1" applyAlignment="1">
      <alignment horizontal="center" vertical="center"/>
    </xf>
    <xf numFmtId="9" fontId="24" fillId="6" borderId="6" xfId="0" applyNumberFormat="1" applyFont="1" applyFill="1" applyBorder="1" applyAlignment="1">
      <alignment vertical="center"/>
    </xf>
    <xf numFmtId="0" fontId="16" fillId="0" borderId="6" xfId="0" applyFont="1" applyBorder="1" applyAlignment="1">
      <alignment horizontal="center" vertical="center"/>
    </xf>
    <xf numFmtId="0" fontId="16" fillId="0" borderId="6" xfId="0" applyFont="1" applyBorder="1" applyAlignment="1">
      <alignment horizontal="center" vertical="center" wrapText="1"/>
    </xf>
    <xf numFmtId="0" fontId="16" fillId="2" borderId="6" xfId="0" applyFont="1" applyFill="1" applyBorder="1" applyAlignment="1">
      <alignment horizontal="center" vertical="center"/>
    </xf>
    <xf numFmtId="9" fontId="3" fillId="6" borderId="6" xfId="1" applyFont="1" applyFill="1" applyBorder="1" applyAlignment="1">
      <alignment horizontal="left" vertical="center"/>
    </xf>
    <xf numFmtId="0" fontId="2" fillId="6" borderId="6" xfId="0" applyFont="1" applyFill="1" applyBorder="1" applyAlignment="1">
      <alignment horizontal="left" vertical="center"/>
    </xf>
    <xf numFmtId="9" fontId="2" fillId="6" borderId="6" xfId="0" applyNumberFormat="1" applyFont="1" applyFill="1" applyBorder="1" applyAlignment="1">
      <alignment horizontal="left" vertical="center"/>
    </xf>
    <xf numFmtId="0" fontId="3" fillId="6" borderId="6" xfId="0" applyFont="1" applyFill="1" applyBorder="1" applyAlignment="1">
      <alignment horizontal="center" vertical="center"/>
    </xf>
    <xf numFmtId="0" fontId="17" fillId="7" borderId="6" xfId="0" applyFont="1" applyFill="1" applyBorder="1" applyAlignment="1">
      <alignment horizontal="center" vertical="center"/>
    </xf>
    <xf numFmtId="0" fontId="25" fillId="4" borderId="0" xfId="0" applyFont="1" applyFill="1" applyAlignment="1">
      <alignment horizontal="left" vertical="center"/>
    </xf>
    <xf numFmtId="9" fontId="0" fillId="0" borderId="0" xfId="0" applyNumberFormat="1"/>
    <xf numFmtId="0" fontId="0" fillId="0" borderId="24" xfId="0" applyBorder="1"/>
    <xf numFmtId="9" fontId="0" fillId="0" borderId="25" xfId="0" applyNumberFormat="1" applyBorder="1"/>
    <xf numFmtId="0" fontId="0" fillId="0" borderId="25" xfId="0" applyBorder="1"/>
    <xf numFmtId="0" fontId="3" fillId="6" borderId="17" xfId="0" applyFont="1" applyFill="1" applyBorder="1" applyAlignment="1">
      <alignment vertical="center"/>
    </xf>
    <xf numFmtId="0" fontId="3" fillId="6" borderId="18" xfId="0" applyFont="1" applyFill="1" applyBorder="1" applyAlignment="1">
      <alignment vertical="center"/>
    </xf>
    <xf numFmtId="0" fontId="3" fillId="6" borderId="19" xfId="0" applyFont="1" applyFill="1" applyBorder="1" applyAlignment="1">
      <alignment vertical="center"/>
    </xf>
    <xf numFmtId="0" fontId="0" fillId="7" borderId="0" xfId="0" applyFill="1"/>
    <xf numFmtId="9" fontId="0" fillId="0" borderId="26" xfId="1" applyFont="1" applyBorder="1"/>
    <xf numFmtId="0" fontId="13" fillId="2" borderId="2" xfId="0" applyFont="1" applyFill="1" applyBorder="1" applyAlignment="1">
      <alignment vertical="center" wrapText="1"/>
    </xf>
    <xf numFmtId="0" fontId="16" fillId="2" borderId="0" xfId="0" applyFont="1" applyFill="1"/>
    <xf numFmtId="0" fontId="0" fillId="0" borderId="0" xfId="0" applyAlignment="1">
      <alignment horizontal="center"/>
    </xf>
    <xf numFmtId="0" fontId="13" fillId="0" borderId="2" xfId="0" applyFont="1" applyBorder="1" applyAlignment="1">
      <alignment horizontal="center" vertical="center" wrapText="1"/>
    </xf>
    <xf numFmtId="0" fontId="16" fillId="4" borderId="7" xfId="0" applyFont="1" applyFill="1" applyBorder="1"/>
    <xf numFmtId="0" fontId="16" fillId="4" borderId="8" xfId="0" applyFont="1" applyFill="1" applyBorder="1"/>
    <xf numFmtId="0" fontId="16" fillId="4" borderId="9" xfId="0" applyFont="1" applyFill="1" applyBorder="1"/>
    <xf numFmtId="0" fontId="16" fillId="4" borderId="10" xfId="0" applyFont="1" applyFill="1" applyBorder="1"/>
    <xf numFmtId="0" fontId="16" fillId="4" borderId="11" xfId="0" applyFont="1" applyFill="1" applyBorder="1"/>
    <xf numFmtId="9" fontId="16" fillId="2" borderId="0" xfId="0" applyNumberFormat="1" applyFont="1" applyFill="1"/>
    <xf numFmtId="0" fontId="17" fillId="4" borderId="0" xfId="0" applyFont="1" applyFill="1" applyAlignment="1">
      <alignment horizontal="center" vertical="center"/>
    </xf>
    <xf numFmtId="0" fontId="17" fillId="5" borderId="6" xfId="0" applyFont="1" applyFill="1" applyBorder="1" applyAlignment="1">
      <alignment horizontal="center" vertical="center" wrapText="1"/>
    </xf>
    <xf numFmtId="9" fontId="17" fillId="5" borderId="6" xfId="0" applyNumberFormat="1" applyFont="1" applyFill="1" applyBorder="1" applyAlignment="1">
      <alignment horizontal="center"/>
    </xf>
    <xf numFmtId="9" fontId="16" fillId="2" borderId="6" xfId="0" applyNumberFormat="1" applyFont="1" applyFill="1" applyBorder="1" applyAlignment="1">
      <alignment wrapText="1"/>
    </xf>
    <xf numFmtId="9" fontId="16" fillId="2" borderId="6" xfId="0" applyNumberFormat="1" applyFont="1" applyFill="1" applyBorder="1"/>
    <xf numFmtId="0" fontId="16" fillId="4" borderId="12" xfId="0" applyFont="1" applyFill="1" applyBorder="1"/>
    <xf numFmtId="0" fontId="16" fillId="4" borderId="13" xfId="0" applyFont="1" applyFill="1" applyBorder="1"/>
    <xf numFmtId="0" fontId="16" fillId="4" borderId="14" xfId="0" applyFont="1" applyFill="1" applyBorder="1"/>
    <xf numFmtId="0" fontId="17" fillId="2" borderId="0" xfId="0" applyFont="1" applyFill="1" applyAlignment="1">
      <alignment vertical="center"/>
    </xf>
    <xf numFmtId="9" fontId="23" fillId="6" borderId="0" xfId="0" applyNumberFormat="1" applyFont="1" applyFill="1" applyAlignment="1">
      <alignment horizontal="center" vertical="center"/>
    </xf>
    <xf numFmtId="0" fontId="19" fillId="8" borderId="17" xfId="0" applyFont="1" applyFill="1" applyBorder="1" applyAlignment="1">
      <alignment vertical="center"/>
    </xf>
    <xf numFmtId="0" fontId="19" fillId="8" borderId="18" xfId="0" applyFont="1" applyFill="1" applyBorder="1" applyAlignment="1">
      <alignment vertical="center"/>
    </xf>
    <xf numFmtId="0" fontId="19" fillId="2" borderId="17" xfId="0" applyFont="1" applyFill="1" applyBorder="1" applyAlignment="1">
      <alignment vertical="center"/>
    </xf>
    <xf numFmtId="0" fontId="19" fillId="2" borderId="18" xfId="0" applyFont="1" applyFill="1" applyBorder="1" applyAlignment="1">
      <alignment vertical="center"/>
    </xf>
    <xf numFmtId="0" fontId="19" fillId="8" borderId="17" xfId="0" applyFont="1" applyFill="1" applyBorder="1" applyAlignment="1">
      <alignment horizontal="left" vertical="center"/>
    </xf>
    <xf numFmtId="0" fontId="19" fillId="8" borderId="18" xfId="0" applyFont="1" applyFill="1" applyBorder="1" applyAlignment="1">
      <alignment horizontal="left" vertical="center"/>
    </xf>
    <xf numFmtId="0" fontId="19" fillId="8" borderId="19" xfId="0" applyFont="1" applyFill="1" applyBorder="1" applyAlignment="1">
      <alignment horizontal="left" vertical="center"/>
    </xf>
    <xf numFmtId="0" fontId="19" fillId="2" borderId="17" xfId="0" applyFont="1" applyFill="1" applyBorder="1" applyAlignment="1">
      <alignment horizontal="left" vertical="center"/>
    </xf>
    <xf numFmtId="0" fontId="19" fillId="2" borderId="18" xfId="0" applyFont="1" applyFill="1" applyBorder="1" applyAlignment="1">
      <alignment horizontal="left" vertical="center"/>
    </xf>
    <xf numFmtId="0" fontId="19" fillId="2" borderId="19" xfId="0" applyFont="1" applyFill="1" applyBorder="1" applyAlignment="1">
      <alignment horizontal="left" vertical="center"/>
    </xf>
    <xf numFmtId="0" fontId="19" fillId="8" borderId="19" xfId="0" applyFont="1" applyFill="1" applyBorder="1" applyAlignment="1">
      <alignment vertical="center"/>
    </xf>
    <xf numFmtId="0" fontId="19" fillId="2" borderId="19" xfId="0" applyFont="1" applyFill="1" applyBorder="1" applyAlignment="1">
      <alignment vertical="center"/>
    </xf>
    <xf numFmtId="2" fontId="21" fillId="0" borderId="6" xfId="0" applyNumberFormat="1" applyFont="1" applyBorder="1" applyAlignment="1">
      <alignment horizontal="center" vertical="center" wrapText="1"/>
    </xf>
    <xf numFmtId="2" fontId="11" fillId="7" borderId="2" xfId="0" applyNumberFormat="1" applyFont="1" applyFill="1" applyBorder="1" applyAlignment="1">
      <alignment horizontal="center" vertical="center" wrapText="1"/>
    </xf>
    <xf numFmtId="2" fontId="0" fillId="0" borderId="0" xfId="0" applyNumberFormat="1" applyAlignment="1">
      <alignment horizontal="center"/>
    </xf>
    <xf numFmtId="0" fontId="16" fillId="4" borderId="10" xfId="0" applyFont="1" applyFill="1" applyBorder="1" applyAlignment="1">
      <alignment vertical="center"/>
    </xf>
    <xf numFmtId="9" fontId="17" fillId="5" borderId="6" xfId="0" applyNumberFormat="1" applyFont="1" applyFill="1" applyBorder="1" applyAlignment="1">
      <alignment horizontal="center" vertical="center"/>
    </xf>
    <xf numFmtId="0" fontId="16" fillId="4" borderId="11" xfId="0" applyFont="1" applyFill="1" applyBorder="1" applyAlignment="1">
      <alignment vertical="center"/>
    </xf>
    <xf numFmtId="0" fontId="16" fillId="2" borderId="0" xfId="0" applyFont="1" applyFill="1" applyAlignment="1">
      <alignment vertical="center"/>
    </xf>
    <xf numFmtId="0" fontId="20" fillId="2" borderId="0" xfId="0" applyFont="1" applyFill="1" applyAlignment="1">
      <alignment vertical="center"/>
    </xf>
    <xf numFmtId="0" fontId="16" fillId="2" borderId="0" xfId="0" applyFont="1" applyFill="1" applyAlignment="1">
      <alignment vertical="center" wrapText="1"/>
    </xf>
    <xf numFmtId="0" fontId="0" fillId="0" borderId="0" xfId="0" applyAlignment="1">
      <alignment vertical="center" wrapText="1"/>
    </xf>
    <xf numFmtId="0" fontId="16" fillId="2" borderId="17" xfId="0" applyFont="1" applyFill="1" applyBorder="1" applyAlignment="1">
      <alignment vertical="center"/>
    </xf>
    <xf numFmtId="0" fontId="16" fillId="2" borderId="18" xfId="0" applyFont="1" applyFill="1" applyBorder="1" applyAlignment="1">
      <alignment vertical="center"/>
    </xf>
    <xf numFmtId="0" fontId="16" fillId="2" borderId="19" xfId="0" applyFont="1" applyFill="1" applyBorder="1" applyAlignment="1">
      <alignment vertical="center"/>
    </xf>
    <xf numFmtId="9" fontId="16" fillId="2" borderId="6" xfId="0" applyNumberFormat="1" applyFont="1" applyFill="1" applyBorder="1" applyAlignment="1">
      <alignment vertical="center" wrapText="1"/>
    </xf>
    <xf numFmtId="9" fontId="16" fillId="2" borderId="6" xfId="0" applyNumberFormat="1" applyFont="1" applyFill="1" applyBorder="1" applyAlignment="1">
      <alignment vertical="center"/>
    </xf>
    <xf numFmtId="0" fontId="8" fillId="6" borderId="3" xfId="0" applyFont="1" applyFill="1" applyBorder="1" applyAlignment="1">
      <alignment horizontal="left" vertical="center" wrapText="1"/>
    </xf>
    <xf numFmtId="0" fontId="8" fillId="6" borderId="4" xfId="0" applyFont="1" applyFill="1" applyBorder="1" applyAlignment="1">
      <alignment horizontal="left" vertical="center" wrapText="1"/>
    </xf>
    <xf numFmtId="0" fontId="0" fillId="0" borderId="4" xfId="0" applyBorder="1" applyAlignment="1">
      <alignment vertical="center" wrapText="1"/>
    </xf>
    <xf numFmtId="0" fontId="10" fillId="7" borderId="2" xfId="0" applyFont="1" applyFill="1" applyBorder="1" applyAlignment="1">
      <alignment horizontal="left" vertical="center" wrapText="1"/>
    </xf>
    <xf numFmtId="0" fontId="11" fillId="7" borderId="3" xfId="0" applyFont="1" applyFill="1" applyBorder="1" applyAlignment="1" applyProtection="1">
      <alignment horizontal="left" vertical="center" wrapText="1"/>
      <protection locked="0"/>
    </xf>
    <xf numFmtId="0" fontId="11" fillId="7" borderId="4" xfId="0" applyFont="1" applyFill="1" applyBorder="1" applyAlignment="1" applyProtection="1">
      <alignment horizontal="left" vertical="center" wrapText="1"/>
      <protection locked="0"/>
    </xf>
    <xf numFmtId="0" fontId="11" fillId="7" borderId="5" xfId="0" applyFont="1" applyFill="1" applyBorder="1" applyAlignment="1" applyProtection="1">
      <alignment horizontal="left" vertical="center" wrapText="1"/>
      <protection locked="0"/>
    </xf>
    <xf numFmtId="0" fontId="19" fillId="8" borderId="17" xfId="0" applyFont="1" applyFill="1" applyBorder="1" applyAlignment="1">
      <alignment horizontal="left" vertical="center" wrapText="1"/>
    </xf>
    <xf numFmtId="0" fontId="19" fillId="8" borderId="18" xfId="0" applyFont="1" applyFill="1" applyBorder="1" applyAlignment="1">
      <alignment horizontal="left" vertical="center" wrapText="1"/>
    </xf>
    <xf numFmtId="0" fontId="19" fillId="8" borderId="19" xfId="0" applyFont="1" applyFill="1" applyBorder="1" applyAlignment="1">
      <alignment horizontal="left" vertical="center" wrapText="1"/>
    </xf>
    <xf numFmtId="0" fontId="19" fillId="8" borderId="17" xfId="0" applyFont="1" applyFill="1" applyBorder="1" applyAlignment="1">
      <alignment vertical="center"/>
    </xf>
    <xf numFmtId="0" fontId="19" fillId="8" borderId="18" xfId="0" applyFont="1" applyFill="1" applyBorder="1" applyAlignment="1">
      <alignment vertical="center"/>
    </xf>
    <xf numFmtId="0" fontId="19" fillId="0" borderId="17" xfId="0" applyFont="1" applyBorder="1" applyAlignment="1">
      <alignment horizontal="left" vertical="center" wrapText="1"/>
    </xf>
    <xf numFmtId="0" fontId="19" fillId="0" borderId="18" xfId="0" applyFont="1" applyBorder="1" applyAlignment="1">
      <alignment horizontal="left" vertical="center" wrapText="1"/>
    </xf>
    <xf numFmtId="0" fontId="19" fillId="0" borderId="19" xfId="0" applyFont="1" applyBorder="1" applyAlignment="1">
      <alignment horizontal="left" vertical="center" wrapText="1"/>
    </xf>
    <xf numFmtId="0" fontId="19" fillId="0" borderId="17" xfId="0" applyFont="1" applyBorder="1" applyAlignment="1">
      <alignment vertical="center"/>
    </xf>
    <xf numFmtId="0" fontId="19" fillId="0" borderId="18" xfId="0" applyFont="1" applyBorder="1" applyAlignment="1">
      <alignment vertical="center"/>
    </xf>
    <xf numFmtId="0" fontId="19" fillId="2" borderId="17" xfId="0" applyFont="1" applyFill="1" applyBorder="1" applyAlignment="1">
      <alignment horizontal="left" vertical="center" wrapText="1"/>
    </xf>
    <xf numFmtId="0" fontId="19" fillId="2" borderId="18" xfId="0" applyFont="1" applyFill="1" applyBorder="1" applyAlignment="1">
      <alignment horizontal="left" vertical="center" wrapText="1"/>
    </xf>
    <xf numFmtId="0" fontId="19" fillId="2" borderId="19" xfId="0" applyFont="1" applyFill="1" applyBorder="1" applyAlignment="1">
      <alignment horizontal="left" vertical="center" wrapText="1"/>
    </xf>
    <xf numFmtId="0" fontId="3" fillId="6" borderId="17" xfId="0" applyFont="1" applyFill="1" applyBorder="1" applyAlignment="1">
      <alignment horizontal="left" vertical="center"/>
    </xf>
    <xf numFmtId="0" fontId="3" fillId="6" borderId="18" xfId="0" applyFont="1" applyFill="1" applyBorder="1" applyAlignment="1">
      <alignment horizontal="left" vertical="center"/>
    </xf>
    <xf numFmtId="0" fontId="19" fillId="0" borderId="17"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9" xfId="0" applyFont="1" applyBorder="1" applyAlignment="1">
      <alignment horizontal="center" vertical="center" wrapText="1"/>
    </xf>
    <xf numFmtId="0" fontId="19" fillId="2" borderId="17" xfId="0" applyFont="1" applyFill="1" applyBorder="1" applyAlignment="1">
      <alignment vertical="center"/>
    </xf>
    <xf numFmtId="0" fontId="19" fillId="2" borderId="18" xfId="0" applyFont="1" applyFill="1" applyBorder="1" applyAlignment="1">
      <alignment vertical="center"/>
    </xf>
    <xf numFmtId="0" fontId="4" fillId="2" borderId="15" xfId="0" applyFont="1" applyFill="1" applyBorder="1" applyAlignment="1">
      <alignment horizontal="left" vertical="center" wrapText="1"/>
    </xf>
    <xf numFmtId="0" fontId="4" fillId="2" borderId="16" xfId="0" applyFont="1" applyFill="1" applyBorder="1" applyAlignment="1">
      <alignment horizontal="left" vertical="center" wrapText="1"/>
    </xf>
    <xf numFmtId="0" fontId="4" fillId="2" borderId="16" xfId="0" applyFont="1" applyFill="1" applyBorder="1" applyAlignment="1">
      <alignment horizontal="left" vertical="center"/>
    </xf>
    <xf numFmtId="0" fontId="4" fillId="2" borderId="1" xfId="0" applyFont="1" applyFill="1" applyBorder="1" applyAlignment="1">
      <alignment horizontal="left" vertical="center"/>
    </xf>
    <xf numFmtId="0" fontId="3" fillId="6" borderId="19" xfId="0" applyFont="1" applyFill="1" applyBorder="1" applyAlignment="1">
      <alignment horizontal="left" vertical="center"/>
    </xf>
    <xf numFmtId="0" fontId="19" fillId="2" borderId="17" xfId="0" applyFont="1" applyFill="1" applyBorder="1" applyAlignment="1">
      <alignment horizontal="left" vertical="center"/>
    </xf>
    <xf numFmtId="0" fontId="19" fillId="2" borderId="18" xfId="0" applyFont="1" applyFill="1" applyBorder="1" applyAlignment="1">
      <alignment horizontal="left" vertical="center"/>
    </xf>
    <xf numFmtId="0" fontId="19" fillId="2" borderId="19" xfId="0" applyFont="1" applyFill="1" applyBorder="1" applyAlignment="1">
      <alignment horizontal="left" vertical="center"/>
    </xf>
    <xf numFmtId="0" fontId="19" fillId="8" borderId="17" xfId="0" applyFont="1" applyFill="1" applyBorder="1" applyAlignment="1">
      <alignment horizontal="left" vertical="center"/>
    </xf>
    <xf numFmtId="0" fontId="19" fillId="8" borderId="18" xfId="0" applyFont="1" applyFill="1" applyBorder="1" applyAlignment="1">
      <alignment horizontal="left" vertical="center"/>
    </xf>
    <xf numFmtId="0" fontId="19" fillId="8" borderId="19" xfId="0" applyFont="1" applyFill="1" applyBorder="1" applyAlignment="1">
      <alignment horizontal="left" vertical="center"/>
    </xf>
    <xf numFmtId="0" fontId="19" fillId="8" borderId="19" xfId="0" applyFont="1" applyFill="1" applyBorder="1" applyAlignment="1">
      <alignment vertical="center"/>
    </xf>
    <xf numFmtId="0" fontId="19" fillId="2" borderId="19" xfId="0" applyFont="1" applyFill="1" applyBorder="1" applyAlignment="1">
      <alignment vertical="center"/>
    </xf>
    <xf numFmtId="0" fontId="19" fillId="0" borderId="19" xfId="0" applyFont="1" applyBorder="1" applyAlignment="1">
      <alignment vertical="center"/>
    </xf>
    <xf numFmtId="0" fontId="0" fillId="2" borderId="18" xfId="0" applyFill="1" applyBorder="1" applyAlignment="1">
      <alignment horizontal="left" vertical="center" wrapText="1"/>
    </xf>
    <xf numFmtId="0" fontId="0" fillId="2" borderId="19" xfId="0" applyFill="1" applyBorder="1" applyAlignment="1">
      <alignment horizontal="left" vertical="center" wrapText="1"/>
    </xf>
    <xf numFmtId="0" fontId="16" fillId="0" borderId="21" xfId="0" applyFont="1" applyBorder="1" applyAlignment="1">
      <alignment horizontal="center" vertical="center"/>
    </xf>
    <xf numFmtId="0" fontId="16" fillId="0" borderId="22" xfId="0" applyFont="1" applyBorder="1" applyAlignment="1">
      <alignment horizontal="center" vertical="center"/>
    </xf>
    <xf numFmtId="0" fontId="16" fillId="0" borderId="23" xfId="0" applyFont="1" applyBorder="1" applyAlignment="1">
      <alignment horizontal="center" vertical="center"/>
    </xf>
    <xf numFmtId="0" fontId="16" fillId="0" borderId="17" xfId="0" applyFont="1" applyBorder="1" applyAlignment="1">
      <alignment horizontal="left" vertical="center" wrapText="1"/>
    </xf>
    <xf numFmtId="0" fontId="16" fillId="0" borderId="18" xfId="0" applyFont="1" applyBorder="1" applyAlignment="1">
      <alignment horizontal="left" vertical="center" wrapText="1"/>
    </xf>
    <xf numFmtId="0" fontId="16" fillId="0" borderId="19" xfId="0" applyFont="1" applyBorder="1" applyAlignment="1">
      <alignment horizontal="left" vertical="center" wrapText="1"/>
    </xf>
    <xf numFmtId="0" fontId="16" fillId="0" borderId="6" xfId="0" applyFont="1" applyBorder="1" applyAlignment="1">
      <alignment horizontal="left" vertical="center" wrapText="1"/>
    </xf>
    <xf numFmtId="0" fontId="16" fillId="2" borderId="6" xfId="0" applyFont="1" applyFill="1" applyBorder="1" applyAlignment="1">
      <alignment horizontal="left" vertical="center" wrapText="1"/>
    </xf>
    <xf numFmtId="0" fontId="17" fillId="7" borderId="17" xfId="0" applyFont="1" applyFill="1" applyBorder="1" applyAlignment="1">
      <alignment horizontal="left" vertical="center" wrapText="1"/>
    </xf>
    <xf numFmtId="0" fontId="17" fillId="7" borderId="18" xfId="0" applyFont="1" applyFill="1" applyBorder="1" applyAlignment="1">
      <alignment horizontal="left" vertical="center" wrapText="1"/>
    </xf>
    <xf numFmtId="0" fontId="17" fillId="7" borderId="19" xfId="0" applyFont="1" applyFill="1" applyBorder="1" applyAlignment="1">
      <alignment horizontal="left" vertical="center" wrapText="1"/>
    </xf>
    <xf numFmtId="0" fontId="22" fillId="2" borderId="15" xfId="0" applyFont="1" applyFill="1" applyBorder="1" applyAlignment="1">
      <alignment horizontal="left" vertical="center" wrapText="1"/>
    </xf>
    <xf numFmtId="0" fontId="22" fillId="2" borderId="16" xfId="0" applyFont="1" applyFill="1" applyBorder="1" applyAlignment="1">
      <alignment horizontal="left" vertical="center" wrapText="1"/>
    </xf>
    <xf numFmtId="0" fontId="22" fillId="2" borderId="16" xfId="0" applyFont="1" applyFill="1" applyBorder="1" applyAlignment="1">
      <alignment horizontal="left" vertical="center"/>
    </xf>
    <xf numFmtId="0" fontId="22" fillId="2" borderId="1" xfId="0" applyFont="1" applyFill="1" applyBorder="1" applyAlignment="1">
      <alignment horizontal="left" vertical="center"/>
    </xf>
    <xf numFmtId="0" fontId="17" fillId="6" borderId="20" xfId="0" applyFont="1" applyFill="1" applyBorder="1" applyAlignment="1">
      <alignment horizontal="left" vertical="center" wrapText="1"/>
    </xf>
    <xf numFmtId="0" fontId="17" fillId="5" borderId="17" xfId="0" applyFont="1" applyFill="1" applyBorder="1" applyAlignment="1">
      <alignment horizontal="center" vertical="center" wrapText="1"/>
    </xf>
    <xf numFmtId="0" fontId="17" fillId="5" borderId="19" xfId="0" applyFont="1" applyFill="1" applyBorder="1" applyAlignment="1">
      <alignment horizontal="center" vertical="center" wrapText="1"/>
    </xf>
    <xf numFmtId="0" fontId="17" fillId="5" borderId="6" xfId="0" applyFont="1" applyFill="1" applyBorder="1" applyAlignment="1">
      <alignment horizontal="center" vertical="center" wrapText="1"/>
    </xf>
    <xf numFmtId="0" fontId="27" fillId="4" borderId="0" xfId="0" applyFont="1" applyFill="1" applyAlignment="1">
      <alignment horizontal="left" vertical="center" wrapText="1"/>
    </xf>
    <xf numFmtId="0" fontId="0" fillId="0" borderId="0" xfId="0" applyAlignment="1">
      <alignment horizontal="left" vertical="center"/>
    </xf>
    <xf numFmtId="0" fontId="17" fillId="6" borderId="28" xfId="0" applyFont="1" applyFill="1" applyBorder="1" applyAlignment="1">
      <alignment horizontal="left" vertical="center" wrapText="1"/>
    </xf>
    <xf numFmtId="0" fontId="0" fillId="0" borderId="29" xfId="0" applyBorder="1" applyAlignment="1">
      <alignment horizontal="left" vertical="center" wrapText="1"/>
    </xf>
    <xf numFmtId="0" fontId="16" fillId="2" borderId="17" xfId="0" applyFont="1" applyFill="1" applyBorder="1" applyAlignment="1">
      <alignment vertical="center"/>
    </xf>
    <xf numFmtId="0" fontId="16" fillId="2" borderId="18" xfId="0" applyFont="1" applyFill="1" applyBorder="1" applyAlignment="1">
      <alignment vertical="center"/>
    </xf>
    <xf numFmtId="0" fontId="16" fillId="2" borderId="19" xfId="0" applyFont="1" applyFill="1" applyBorder="1" applyAlignment="1">
      <alignment vertical="center"/>
    </xf>
    <xf numFmtId="0" fontId="23" fillId="6" borderId="6" xfId="0" applyFont="1" applyFill="1" applyBorder="1" applyAlignment="1">
      <alignment horizontal="left" vertical="center"/>
    </xf>
    <xf numFmtId="0" fontId="17" fillId="5" borderId="17" xfId="0" applyFont="1" applyFill="1" applyBorder="1" applyAlignment="1">
      <alignment vertical="center"/>
    </xf>
    <xf numFmtId="0" fontId="17" fillId="5" borderId="18" xfId="0" applyFont="1" applyFill="1" applyBorder="1" applyAlignment="1">
      <alignment vertical="center"/>
    </xf>
    <xf numFmtId="0" fontId="17" fillId="5" borderId="19" xfId="0" applyFont="1" applyFill="1" applyBorder="1" applyAlignment="1">
      <alignment vertical="center"/>
    </xf>
    <xf numFmtId="0" fontId="23" fillId="6" borderId="27" xfId="0" applyFont="1" applyFill="1" applyBorder="1" applyAlignment="1">
      <alignment horizontal="left" vertical="center"/>
    </xf>
    <xf numFmtId="0" fontId="17" fillId="5" borderId="17" xfId="0" applyFont="1" applyFill="1" applyBorder="1" applyAlignment="1"/>
    <xf numFmtId="0" fontId="17" fillId="5" borderId="18" xfId="0" applyFont="1" applyFill="1" applyBorder="1" applyAlignment="1"/>
    <xf numFmtId="0" fontId="17" fillId="5" borderId="19" xfId="0" applyFont="1" applyFill="1" applyBorder="1" applyAlignment="1"/>
    <xf numFmtId="0" fontId="16" fillId="2" borderId="17" xfId="0" applyFont="1" applyFill="1" applyBorder="1" applyAlignment="1"/>
    <xf numFmtId="0" fontId="16" fillId="2" borderId="18" xfId="0" applyFont="1" applyFill="1" applyBorder="1" applyAlignment="1"/>
    <xf numFmtId="0" fontId="16" fillId="2" borderId="19" xfId="0" applyFont="1" applyFill="1" applyBorder="1" applyAlignment="1"/>
  </cellXfs>
  <cellStyles count="2">
    <cellStyle name="Normal" xfId="0" builtinId="0"/>
    <cellStyle name="Per cent" xfId="1" builtinId="5"/>
  </cellStyles>
  <dxfs count="52">
    <dxf>
      <numFmt numFmtId="0" formatCode="General"/>
    </dxf>
    <dxf>
      <numFmt numFmtId="13" formatCode="0%"/>
    </dxf>
    <dxf>
      <numFmt numFmtId="13" formatCode="0%"/>
    </dxf>
    <dxf>
      <fill>
        <patternFill patternType="solid">
          <fgColor indexed="64"/>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s>
  <tableStyles count="0" defaultTableStyle="TableStyleMedium2" defaultPivotStyle="PivotStyleLight16"/>
  <colors>
    <mruColors>
      <color rgb="FFFF7C80"/>
      <color rgb="FF81D10B"/>
      <color rgb="FF29C8C1"/>
      <color rgb="FFF43A4F"/>
      <color rgb="FF66868F"/>
      <color rgb="FFDDE5E7"/>
      <color rgb="FF231F58"/>
      <color rgb="FFCFF5F3"/>
      <color rgb="FFF1FDDF"/>
      <color rgb="FFE1E0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da-DK"/>
              <a:t>Overall</a:t>
            </a:r>
            <a:r>
              <a:rPr lang="da-DK" baseline="0"/>
              <a:t> assessment and maturity status</a:t>
            </a:r>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en-US"/>
        </a:p>
      </c:txPr>
    </c:title>
    <c:autoTitleDeleted val="0"/>
    <c:plotArea>
      <c:layout>
        <c:manualLayout>
          <c:layoutTarget val="inner"/>
          <c:xMode val="edge"/>
          <c:yMode val="edge"/>
          <c:x val="0.23050764176865951"/>
          <c:y val="0.1471882279775269"/>
          <c:w val="0.54784066170833123"/>
          <c:h val="0.73926951902096572"/>
        </c:manualLayout>
      </c:layout>
      <c:radarChart>
        <c:radarStyle val="filled"/>
        <c:varyColors val="0"/>
        <c:ser>
          <c:idx val="0"/>
          <c:order val="0"/>
          <c:tx>
            <c:v>Assessment Status</c:v>
          </c:tx>
          <c:spPr>
            <a:solidFill>
              <a:schemeClr val="bg1">
                <a:lumMod val="50000"/>
                <a:alpha val="20000"/>
              </a:schemeClr>
            </a:solidFill>
            <a:ln w="25400">
              <a:noFill/>
              <a:prstDash val="sysDot"/>
            </a:ln>
            <a:effectLst>
              <a:softEdge rad="0"/>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Weights!$B$3:$B$16</c:f>
              <c:strCache>
                <c:ptCount val="14"/>
                <c:pt idx="0">
                  <c:v>Principle 1 – Competence</c:v>
                </c:pt>
                <c:pt idx="1">
                  <c:v>Principle 2 – Roles and responsibilities</c:v>
                </c:pt>
                <c:pt idx="2">
                  <c:v>Principle 3 – Support, engagement and information sharing	</c:v>
                </c:pt>
                <c:pt idx="3">
                  <c:v>Principle 4 – Lift categorisation</c:v>
                </c:pt>
                <c:pt idx="4">
                  <c:v>Principle 5 – Risk assessment</c:v>
                </c:pt>
                <c:pt idx="5">
                  <c:v>Principle 6 – Lift planning</c:v>
                </c:pt>
                <c:pt idx="6">
                  <c:v>Principle 7 – Human Factors</c:v>
                </c:pt>
                <c:pt idx="7">
                  <c:v>Principle 8 - Exclusion zones</c:v>
                </c:pt>
                <c:pt idx="8">
                  <c:v>Principle 9 – Design, selection, use and management of lifting equipment</c:v>
                </c:pt>
                <c:pt idx="9">
                  <c:v>Principle 10 - Management of change (MOC)</c:v>
                </c:pt>
                <c:pt idx="10">
                  <c:v>Principle 11 - Continual improvement</c:v>
                </c:pt>
                <c:pt idx="11">
                  <c:v>Lifting of Personnel</c:v>
                </c:pt>
                <c:pt idx="12">
                  <c:v>Work under suspended loads (WUSL)</c:v>
                </c:pt>
                <c:pt idx="13">
                  <c:v>Other contexts requiring additional risk controls</c:v>
                </c:pt>
              </c:strCache>
            </c:strRef>
          </c:cat>
          <c:val>
            <c:numRef>
              <c:f>Weights!$C$3:$C$16</c:f>
              <c:numCache>
                <c:formatCode>0%</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6="http://schemas.microsoft.com/office/drawing/2014/chart" uri="{C3380CC4-5D6E-409C-BE32-E72D297353CC}">
              <c16:uniqueId val="{00000000-C4A9-4885-AE5E-EAB9F74AF403}"/>
            </c:ext>
          </c:extLst>
        </c:ser>
        <c:ser>
          <c:idx val="1"/>
          <c:order val="1"/>
          <c:tx>
            <c:v>Maturity Level</c:v>
          </c:tx>
          <c:spPr>
            <a:solidFill>
              <a:schemeClr val="accent2"/>
            </a:solidFill>
            <a:ln w="25400">
              <a:noFill/>
              <a:prstDash val="sysDot"/>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Weights!$B$3:$B$16</c:f>
              <c:strCache>
                <c:ptCount val="14"/>
                <c:pt idx="0">
                  <c:v>Principle 1 – Competence</c:v>
                </c:pt>
                <c:pt idx="1">
                  <c:v>Principle 2 – Roles and responsibilities</c:v>
                </c:pt>
                <c:pt idx="2">
                  <c:v>Principle 3 – Support, engagement and information sharing	</c:v>
                </c:pt>
                <c:pt idx="3">
                  <c:v>Principle 4 – Lift categorisation</c:v>
                </c:pt>
                <c:pt idx="4">
                  <c:v>Principle 5 – Risk assessment</c:v>
                </c:pt>
                <c:pt idx="5">
                  <c:v>Principle 6 – Lift planning</c:v>
                </c:pt>
                <c:pt idx="6">
                  <c:v>Principle 7 – Human Factors</c:v>
                </c:pt>
                <c:pt idx="7">
                  <c:v>Principle 8 - Exclusion zones</c:v>
                </c:pt>
                <c:pt idx="8">
                  <c:v>Principle 9 – Design, selection, use and management of lifting equipment</c:v>
                </c:pt>
                <c:pt idx="9">
                  <c:v>Principle 10 - Management of change (MOC)</c:v>
                </c:pt>
                <c:pt idx="10">
                  <c:v>Principle 11 - Continual improvement</c:v>
                </c:pt>
                <c:pt idx="11">
                  <c:v>Lifting of Personnel</c:v>
                </c:pt>
                <c:pt idx="12">
                  <c:v>Work under suspended loads (WUSL)</c:v>
                </c:pt>
                <c:pt idx="13">
                  <c:v>Other contexts requiring additional risk controls</c:v>
                </c:pt>
              </c:strCache>
            </c:strRef>
          </c:cat>
          <c:val>
            <c:numRef>
              <c:f>Weights!$D$3:$D$16</c:f>
              <c:numCache>
                <c:formatCode>0%</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6="http://schemas.microsoft.com/office/drawing/2014/chart" uri="{C3380CC4-5D6E-409C-BE32-E72D297353CC}">
              <c16:uniqueId val="{00000001-C4A9-4885-AE5E-EAB9F74AF403}"/>
            </c:ext>
          </c:extLst>
        </c:ser>
        <c:dLbls>
          <c:showLegendKey val="0"/>
          <c:showVal val="1"/>
          <c:showCatName val="0"/>
          <c:showSerName val="0"/>
          <c:showPercent val="0"/>
          <c:showBubbleSize val="0"/>
        </c:dLbls>
        <c:axId val="532985376"/>
        <c:axId val="532986096"/>
      </c:radarChart>
      <c:catAx>
        <c:axId val="532985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t"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2986096"/>
        <c:crosses val="autoZero"/>
        <c:auto val="1"/>
        <c:lblAlgn val="ctr"/>
        <c:lblOffset val="100"/>
        <c:noMultiLvlLbl val="0"/>
      </c:catAx>
      <c:valAx>
        <c:axId val="532986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2985376"/>
        <c:crosses val="autoZero"/>
        <c:crossBetween val="between"/>
        <c:majorUnit val="0.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
  <cs:dataPoint3D>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3D>
  <cs:dataPointLine>
    <cs:lnRef idx="0">
      <cs:styleClr val="auto"/>
    </cs:lnRef>
    <cs:fillRef idx="0"/>
    <cs:effectRef idx="0"/>
    <cs:fontRef idx="minor">
      <a:schemeClr val="tx1"/>
    </cs:fontRef>
    <cs:spPr>
      <a:ln w="25400" cap="rnd" cmpd="sng" algn="ctr">
        <a:solidFill>
          <a:schemeClr val="phClr"/>
        </a:solidFill>
        <a:prstDash val="sysDot"/>
        <a:round/>
      </a:ln>
    </cs:spPr>
  </cs:dataPointLine>
  <cs:dataPointMarker>
    <cs:lnRef idx="0">
      <cs:styleClr val="auto"/>
    </cs:lnRef>
    <cs:fillRef idx="0">
      <cs:styleClr val="auto"/>
    </cs:fillRef>
    <cs:effectRef idx="0"/>
    <cs:fontRef idx="minor">
      <a:schemeClr val="tx1"/>
    </cs:fontRef>
    <cs:spPr>
      <a:solidFill>
        <a:schemeClr val="phClr"/>
      </a:solidFill>
    </cs:spPr>
  </cs:dataPointMarker>
  <cs:dataPointMarkerLayout symbol="circle" size="6"/>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6</xdr:col>
      <xdr:colOff>279400</xdr:colOff>
      <xdr:row>1</xdr:row>
      <xdr:rowOff>857251</xdr:rowOff>
    </xdr:from>
    <xdr:to>
      <xdr:col>7</xdr:col>
      <xdr:colOff>563831</xdr:colOff>
      <xdr:row>1</xdr:row>
      <xdr:rowOff>1045643</xdr:rowOff>
    </xdr:to>
    <xdr:pic>
      <xdr:nvPicPr>
        <xdr:cNvPr id="2" name="Picture 1" descr="A blue and black logo&#10;&#10;Description automatically generated">
          <a:extLst>
            <a:ext uri="{FF2B5EF4-FFF2-40B4-BE49-F238E27FC236}">
              <a16:creationId xmlns:a16="http://schemas.microsoft.com/office/drawing/2014/main" id="{42CE3F32-204C-4DB5-AABC-2E66AF3682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42100" y="1123951"/>
          <a:ext cx="884506" cy="188392"/>
        </a:xfrm>
        <a:prstGeom prst="rect">
          <a:avLst/>
        </a:prstGeom>
      </xdr:spPr>
    </xdr:pic>
    <xdr:clientData/>
  </xdr:twoCellAnchor>
  <xdr:twoCellAnchor editAs="oneCell">
    <xdr:from>
      <xdr:col>4</xdr:col>
      <xdr:colOff>538912</xdr:colOff>
      <xdr:row>1</xdr:row>
      <xdr:rowOff>57150</xdr:rowOff>
    </xdr:from>
    <xdr:to>
      <xdr:col>7</xdr:col>
      <xdr:colOff>105681</xdr:colOff>
      <xdr:row>1</xdr:row>
      <xdr:rowOff>782320</xdr:rowOff>
    </xdr:to>
    <xdr:pic>
      <xdr:nvPicPr>
        <xdr:cNvPr id="3" name="Picture 2" descr="A logo for a company&#10;&#10;Description automatically generated">
          <a:extLst>
            <a:ext uri="{FF2B5EF4-FFF2-40B4-BE49-F238E27FC236}">
              <a16:creationId xmlns:a16="http://schemas.microsoft.com/office/drawing/2014/main" id="{B9206156-B0CF-45BA-8FE5-83A4754C534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37962" y="323850"/>
          <a:ext cx="1430494" cy="7251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657225</xdr:colOff>
      <xdr:row>1</xdr:row>
      <xdr:rowOff>1028455</xdr:rowOff>
    </xdr:from>
    <xdr:to>
      <xdr:col>8</xdr:col>
      <xdr:colOff>493982</xdr:colOff>
      <xdr:row>1</xdr:row>
      <xdr:rowOff>1264773</xdr:rowOff>
    </xdr:to>
    <xdr:pic>
      <xdr:nvPicPr>
        <xdr:cNvPr id="2" name="Picture 1" descr="A blue and black logo&#10;&#10;Description automatically generated">
          <a:extLst>
            <a:ext uri="{FF2B5EF4-FFF2-40B4-BE49-F238E27FC236}">
              <a16:creationId xmlns:a16="http://schemas.microsoft.com/office/drawing/2014/main" id="{E13B89B7-F074-4C09-86F0-FB19BC4993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2350" y="1295155"/>
          <a:ext cx="1103582" cy="236318"/>
        </a:xfrm>
        <a:prstGeom prst="rect">
          <a:avLst/>
        </a:prstGeom>
      </xdr:spPr>
    </xdr:pic>
    <xdr:clientData/>
  </xdr:twoCellAnchor>
  <xdr:twoCellAnchor editAs="oneCell">
    <xdr:from>
      <xdr:col>4</xdr:col>
      <xdr:colOff>3560535</xdr:colOff>
      <xdr:row>1</xdr:row>
      <xdr:rowOff>102694</xdr:rowOff>
    </xdr:from>
    <xdr:to>
      <xdr:col>7</xdr:col>
      <xdr:colOff>258081</xdr:colOff>
      <xdr:row>1</xdr:row>
      <xdr:rowOff>941070</xdr:rowOff>
    </xdr:to>
    <xdr:pic>
      <xdr:nvPicPr>
        <xdr:cNvPr id="3" name="Picture 2" descr="A logo for a company&#10;&#10;Description automatically generated">
          <a:extLst>
            <a:ext uri="{FF2B5EF4-FFF2-40B4-BE49-F238E27FC236}">
              <a16:creationId xmlns:a16="http://schemas.microsoft.com/office/drawing/2014/main" id="{24DBCAAF-D7BA-410F-8874-0FFE9F0B854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70360" y="369394"/>
          <a:ext cx="1669596" cy="8383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2724150</xdr:colOff>
      <xdr:row>1</xdr:row>
      <xdr:rowOff>107950</xdr:rowOff>
    </xdr:from>
    <xdr:to>
      <xdr:col>6</xdr:col>
      <xdr:colOff>234452</xdr:colOff>
      <xdr:row>1</xdr:row>
      <xdr:rowOff>1332263</xdr:rowOff>
    </xdr:to>
    <xdr:pic>
      <xdr:nvPicPr>
        <xdr:cNvPr id="2" name="Picture 1">
          <a:extLst>
            <a:ext uri="{FF2B5EF4-FFF2-40B4-BE49-F238E27FC236}">
              <a16:creationId xmlns:a16="http://schemas.microsoft.com/office/drawing/2014/main" id="{5A4B0A63-93FB-44B9-847E-B73784BFB5B8}"/>
            </a:ext>
          </a:extLst>
        </xdr:cNvPr>
        <xdr:cNvPicPr>
          <a:picLocks noChangeAspect="1"/>
        </xdr:cNvPicPr>
      </xdr:nvPicPr>
      <xdr:blipFill>
        <a:blip xmlns:r="http://schemas.openxmlformats.org/officeDocument/2006/relationships" r:embed="rId1"/>
        <a:stretch>
          <a:fillRect/>
        </a:stretch>
      </xdr:blipFill>
      <xdr:spPr>
        <a:xfrm>
          <a:off x="5657850" y="374650"/>
          <a:ext cx="1615577" cy="1224313"/>
        </a:xfrm>
        <a:prstGeom prst="rect">
          <a:avLst/>
        </a:prstGeom>
      </xdr:spPr>
    </xdr:pic>
    <xdr:clientData/>
  </xdr:twoCellAnchor>
  <xdr:twoCellAnchor editAs="oneCell">
    <xdr:from>
      <xdr:col>6</xdr:col>
      <xdr:colOff>338751</xdr:colOff>
      <xdr:row>1</xdr:row>
      <xdr:rowOff>554206</xdr:rowOff>
    </xdr:from>
    <xdr:to>
      <xdr:col>8</xdr:col>
      <xdr:colOff>631062</xdr:colOff>
      <xdr:row>1</xdr:row>
      <xdr:rowOff>886006</xdr:rowOff>
    </xdr:to>
    <xdr:pic>
      <xdr:nvPicPr>
        <xdr:cNvPr id="3" name="Picture 2" descr="A blue and black logo&#10;&#10;Description automatically generated">
          <a:extLst>
            <a:ext uri="{FF2B5EF4-FFF2-40B4-BE49-F238E27FC236}">
              <a16:creationId xmlns:a16="http://schemas.microsoft.com/office/drawing/2014/main" id="{6DFC3241-C3DC-43C9-BAFB-5DE91E9FEF6E}"/>
            </a:ext>
            <a:ext uri="{147F2762-F138-4A5C-976F-8EAC2B608ADB}">
              <a16:predDERef xmlns:a16="http://schemas.microsoft.com/office/drawing/2014/main" pred="{5A4B0A63-93FB-44B9-847E-B73784BFB5B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77726" y="820906"/>
          <a:ext cx="1501986" cy="331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11</xdr:col>
      <xdr:colOff>0</xdr:colOff>
      <xdr:row>1</xdr:row>
      <xdr:rowOff>828675</xdr:rowOff>
    </xdr:from>
    <xdr:to>
      <xdr:col>19</xdr:col>
      <xdr:colOff>47625</xdr:colOff>
      <xdr:row>30</xdr:row>
      <xdr:rowOff>180975</xdr:rowOff>
    </xdr:to>
    <xdr:graphicFrame macro="">
      <xdr:nvGraphicFramePr>
        <xdr:cNvPr id="5" name="Chart 8">
          <a:extLst>
            <a:ext uri="{FF2B5EF4-FFF2-40B4-BE49-F238E27FC236}">
              <a16:creationId xmlns:a16="http://schemas.microsoft.com/office/drawing/2014/main" id="{92641B5B-BCF8-49DA-8985-A56798D44551}"/>
            </a:ext>
            <a:ext uri="{147F2762-F138-4A5C-976F-8EAC2B608ADB}">
              <a16:predDERef xmlns:a16="http://schemas.microsoft.com/office/drawing/2014/main" pred="{00000000-0008-0000-0100-0000099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6</xdr:col>
      <xdr:colOff>241211</xdr:colOff>
      <xdr:row>1</xdr:row>
      <xdr:rowOff>317988</xdr:rowOff>
    </xdr:from>
    <xdr:to>
      <xdr:col>8</xdr:col>
      <xdr:colOff>513033</xdr:colOff>
      <xdr:row>1</xdr:row>
      <xdr:rowOff>664698</xdr:rowOff>
    </xdr:to>
    <xdr:pic>
      <xdr:nvPicPr>
        <xdr:cNvPr id="2" name="Picture 2" descr="A blue and black logo&#10;&#10;Description automatically generated">
          <a:extLst>
            <a:ext uri="{FF2B5EF4-FFF2-40B4-BE49-F238E27FC236}">
              <a16:creationId xmlns:a16="http://schemas.microsoft.com/office/drawing/2014/main" id="{8F623960-29B3-4A23-8E7F-740825241ED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280186" y="584688"/>
          <a:ext cx="1481497" cy="346710"/>
        </a:xfrm>
        <a:prstGeom prst="rect">
          <a:avLst/>
        </a:prstGeom>
      </xdr:spPr>
    </xdr:pic>
    <xdr:clientData/>
  </xdr:twoCellAnchor>
  <xdr:twoCellAnchor editAs="oneCell">
    <xdr:from>
      <xdr:col>4</xdr:col>
      <xdr:colOff>2963635</xdr:colOff>
      <xdr:row>1</xdr:row>
      <xdr:rowOff>42369</xdr:rowOff>
    </xdr:from>
    <xdr:to>
      <xdr:col>6</xdr:col>
      <xdr:colOff>124731</xdr:colOff>
      <xdr:row>1</xdr:row>
      <xdr:rowOff>893445</xdr:rowOff>
    </xdr:to>
    <xdr:pic>
      <xdr:nvPicPr>
        <xdr:cNvPr id="3" name="Picture 4" descr="A logo for a company&#10;&#10;Description automatically generated">
          <a:extLst>
            <a:ext uri="{FF2B5EF4-FFF2-40B4-BE49-F238E27FC236}">
              <a16:creationId xmlns:a16="http://schemas.microsoft.com/office/drawing/2014/main" id="{9012BB2E-3642-4BEF-90E0-0185CE10D5C4}"/>
            </a:ext>
            <a:ext uri="{147F2762-F138-4A5C-976F-8EAC2B608ADB}">
              <a16:predDERef xmlns:a16="http://schemas.microsoft.com/office/drawing/2014/main" pred="{8F623960-29B3-4A23-8E7F-740825241ED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97335" y="309069"/>
          <a:ext cx="1263196" cy="85107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228600</xdr:colOff>
          <xdr:row>11</xdr:row>
          <xdr:rowOff>88900</xdr:rowOff>
        </xdr:from>
        <xdr:to>
          <xdr:col>3</xdr:col>
          <xdr:colOff>1358900</xdr:colOff>
          <xdr:row>12</xdr:row>
          <xdr:rowOff>304800</xdr:rowOff>
        </xdr:to>
        <xdr:sp macro="" textlink="">
          <xdr:nvSpPr>
            <xdr:cNvPr id="39945" name="Button 9" hidden="1">
              <a:extLst>
                <a:ext uri="{63B3BB69-23CF-44E3-9099-C40C66FF867C}">
                  <a14:compatExt spid="_x0000_s39945"/>
                </a:ext>
                <a:ext uri="{FF2B5EF4-FFF2-40B4-BE49-F238E27FC236}">
                  <a16:creationId xmlns:a16="http://schemas.microsoft.com/office/drawing/2014/main" id="{00000000-0008-0000-0300-0000099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ea typeface="Calibri"/>
                  <a:cs typeface="Calibri"/>
                </a:rPr>
                <a:t>RESET ALL DATA</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F1C2D77-344F-4F14-891C-33DEF0A351EF}" name="Table1" displayName="Table1" ref="B2:F16" totalsRowShown="0" headerRowDxfId="3">
  <autoFilter ref="B2:F16" xr:uid="{2F1C2D77-344F-4F14-891C-33DEF0A351EF}"/>
  <tableColumns count="5">
    <tableColumn id="1" xr3:uid="{1CB42FCC-AF5C-427F-8320-527EAFE21290}" name="Section"/>
    <tableColumn id="5" xr3:uid="{FE0D71FF-DBC1-4EFD-BD3E-F0067A4D35E0}" name="Assessment" dataDxfId="2"/>
    <tableColumn id="2" xr3:uid="{FC5D4B50-C17D-4810-B046-98B968771E77}" name="Maturity" dataDxfId="1"/>
    <tableColumn id="3" xr3:uid="{EEC7BCB8-81E5-4866-B741-2D85563367B3}" name="Weight"/>
    <tableColumn id="4" xr3:uid="{F945AB53-6227-47B9-8054-549D67B3D858}" name="Weights (normalized)" dataDxfId="0">
      <calculatedColumnFormula>E3/SUM(E$3:E$16)</calculatedColumnFormula>
    </tableColumn>
  </tableColumns>
  <tableStyleInfo name="TableStyleMedium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8A1DF-A870-4A71-85B3-235CC29A5A0F}">
  <sheetPr codeName="Sheet11">
    <tabColor theme="7" tint="0.79998168889431442"/>
    <pageSetUpPr fitToPage="1"/>
  </sheetPr>
  <dimension ref="A1:K29"/>
  <sheetViews>
    <sheetView workbookViewId="0">
      <selection activeCell="D21" sqref="D21:H21"/>
    </sheetView>
  </sheetViews>
  <sheetFormatPr defaultColWidth="9.140625" defaultRowHeight="13.5"/>
  <cols>
    <col min="1" max="1" width="3.5703125" style="27" customWidth="1"/>
    <col min="2" max="2" width="7" style="27" customWidth="1"/>
    <col min="3" max="3" width="9.42578125" style="27" customWidth="1"/>
    <col min="4" max="4" width="53" style="27" customWidth="1"/>
    <col min="5" max="5" width="8.5703125" style="27" customWidth="1"/>
    <col min="6" max="6" width="9.5703125" style="27" customWidth="1"/>
    <col min="7" max="7" width="8.5703125" style="27" customWidth="1"/>
    <col min="8" max="8" width="9.5703125" style="27" customWidth="1"/>
    <col min="9" max="9" width="3.5703125" style="27" customWidth="1"/>
    <col min="10" max="11" width="9.140625" style="27" bestFit="1" customWidth="1"/>
    <col min="12" max="12" width="10.42578125" style="27" bestFit="1" customWidth="1"/>
    <col min="13" max="16384" width="9.140625" style="27"/>
  </cols>
  <sheetData>
    <row r="1" spans="1:11" ht="21" customHeight="1" thickTop="1" thickBot="1">
      <c r="A1" s="7"/>
      <c r="B1" s="8"/>
      <c r="C1" s="8"/>
      <c r="D1" s="8"/>
      <c r="E1" s="8"/>
      <c r="F1" s="8"/>
      <c r="G1" s="8"/>
      <c r="H1" s="8"/>
      <c r="I1" s="4"/>
      <c r="J1" s="3"/>
      <c r="K1" s="3"/>
    </row>
    <row r="2" spans="1:11" ht="100.5" customHeight="1" thickBot="1">
      <c r="A2" s="9"/>
      <c r="B2" s="133" t="s">
        <v>0</v>
      </c>
      <c r="C2" s="134"/>
      <c r="D2" s="135"/>
      <c r="E2" s="135"/>
      <c r="F2" s="135"/>
      <c r="G2" s="135"/>
      <c r="H2" s="136"/>
      <c r="I2" s="5"/>
      <c r="J2" s="3"/>
      <c r="K2" s="15"/>
    </row>
    <row r="3" spans="1:11" ht="18.75" customHeight="1">
      <c r="A3" s="9"/>
      <c r="B3" s="13"/>
      <c r="C3" s="13"/>
      <c r="D3" s="14"/>
      <c r="E3" s="14"/>
      <c r="F3" s="14"/>
      <c r="G3" s="14"/>
      <c r="H3" s="14"/>
      <c r="I3" s="5"/>
      <c r="J3" s="3"/>
      <c r="K3" s="3"/>
    </row>
    <row r="4" spans="1:11" ht="13.5" customHeight="1">
      <c r="A4" s="9"/>
      <c r="B4" s="11"/>
      <c r="C4" s="11"/>
      <c r="D4" s="11"/>
      <c r="E4" s="11"/>
      <c r="F4" s="11"/>
      <c r="G4" s="11"/>
      <c r="H4" s="11"/>
      <c r="I4" s="5"/>
      <c r="J4" s="3"/>
      <c r="K4" s="3"/>
    </row>
    <row r="5" spans="1:11" ht="18.75" customHeight="1">
      <c r="A5" s="9"/>
      <c r="B5" s="126" t="s">
        <v>1</v>
      </c>
      <c r="C5" s="127"/>
      <c r="D5" s="126" t="s">
        <v>2</v>
      </c>
      <c r="E5" s="127"/>
      <c r="F5" s="127"/>
      <c r="G5" s="127"/>
      <c r="H5" s="137"/>
      <c r="I5" s="5"/>
      <c r="J5" s="3"/>
      <c r="K5" s="3"/>
    </row>
    <row r="6" spans="1:11" ht="18.75" customHeight="1">
      <c r="A6" s="9"/>
      <c r="B6" s="116" t="s">
        <v>3</v>
      </c>
      <c r="C6" s="117"/>
      <c r="D6" s="113"/>
      <c r="E6" s="114"/>
      <c r="F6" s="114"/>
      <c r="G6" s="114"/>
      <c r="H6" s="115"/>
      <c r="I6" s="5"/>
      <c r="J6" s="3"/>
      <c r="K6" s="3"/>
    </row>
    <row r="7" spans="1:11" ht="18.75" customHeight="1">
      <c r="A7" s="9"/>
      <c r="B7" s="121" t="s">
        <v>4</v>
      </c>
      <c r="C7" s="122"/>
      <c r="D7" s="128"/>
      <c r="E7" s="129"/>
      <c r="F7" s="129"/>
      <c r="G7" s="129"/>
      <c r="H7" s="130"/>
      <c r="I7" s="5"/>
      <c r="J7" s="3"/>
      <c r="K7" s="3"/>
    </row>
    <row r="8" spans="1:11" ht="18.75" customHeight="1">
      <c r="A8" s="9"/>
      <c r="B8" s="116" t="s">
        <v>5</v>
      </c>
      <c r="C8" s="117"/>
      <c r="D8" s="28"/>
      <c r="E8" s="29"/>
      <c r="F8" s="29"/>
      <c r="G8" s="29"/>
      <c r="H8" s="30"/>
      <c r="I8" s="5"/>
      <c r="J8" s="3"/>
      <c r="K8" s="3"/>
    </row>
    <row r="9" spans="1:11" ht="18.75" customHeight="1">
      <c r="A9" s="9"/>
      <c r="B9" s="131" t="s">
        <v>6</v>
      </c>
      <c r="C9" s="132"/>
      <c r="D9" s="123"/>
      <c r="E9" s="124"/>
      <c r="F9" s="124"/>
      <c r="G9" s="124"/>
      <c r="H9" s="125"/>
      <c r="I9" s="5"/>
      <c r="J9" s="3"/>
      <c r="K9" s="3"/>
    </row>
    <row r="10" spans="1:11" ht="18.75" customHeight="1">
      <c r="A10" s="9"/>
      <c r="B10" s="116" t="s">
        <v>7</v>
      </c>
      <c r="C10" s="117"/>
      <c r="D10" s="28"/>
      <c r="E10" s="29"/>
      <c r="F10" s="29"/>
      <c r="G10" s="29"/>
      <c r="H10" s="30"/>
      <c r="I10" s="5"/>
      <c r="J10" s="3"/>
      <c r="K10" s="3"/>
    </row>
    <row r="11" spans="1:11" ht="14.1" thickBot="1">
      <c r="A11" s="10"/>
      <c r="B11" s="12"/>
      <c r="C11" s="12"/>
      <c r="D11" s="12"/>
      <c r="E11" s="12"/>
      <c r="F11" s="12"/>
      <c r="G11" s="12"/>
      <c r="H11" s="12"/>
      <c r="I11" s="6"/>
      <c r="J11" s="3"/>
      <c r="K11" s="3"/>
    </row>
    <row r="12" spans="1:11" ht="18.75" customHeight="1" thickTop="1">
      <c r="A12" s="9"/>
      <c r="B12" s="13"/>
      <c r="C12" s="13"/>
      <c r="D12" s="14"/>
      <c r="E12" s="14"/>
      <c r="F12" s="14"/>
      <c r="G12" s="14"/>
      <c r="H12" s="14"/>
      <c r="I12" s="5"/>
      <c r="J12" s="3"/>
      <c r="K12" s="3"/>
    </row>
    <row r="13" spans="1:11" ht="13.5" customHeight="1">
      <c r="A13" s="9"/>
      <c r="B13" s="11"/>
      <c r="C13" s="11"/>
      <c r="D13" s="11"/>
      <c r="E13" s="11"/>
      <c r="F13" s="11"/>
      <c r="G13" s="11"/>
      <c r="H13" s="11"/>
      <c r="I13" s="5"/>
      <c r="J13" s="3"/>
      <c r="K13" s="3"/>
    </row>
    <row r="14" spans="1:11" ht="18.75" customHeight="1">
      <c r="A14" s="9"/>
      <c r="B14" s="126" t="s">
        <v>8</v>
      </c>
      <c r="C14" s="127"/>
      <c r="D14" s="54" t="s">
        <v>2</v>
      </c>
      <c r="E14" s="55"/>
      <c r="F14" s="55"/>
      <c r="G14" s="55"/>
      <c r="H14" s="56"/>
      <c r="I14" s="5"/>
      <c r="J14" s="3"/>
      <c r="K14" s="3"/>
    </row>
    <row r="15" spans="1:11" ht="18.75" customHeight="1">
      <c r="A15" s="9"/>
      <c r="B15" s="116" t="s">
        <v>9</v>
      </c>
      <c r="C15" s="117"/>
      <c r="D15" s="113"/>
      <c r="E15" s="114"/>
      <c r="F15" s="114"/>
      <c r="G15" s="114"/>
      <c r="H15" s="115"/>
      <c r="I15" s="5"/>
      <c r="J15" s="3"/>
      <c r="K15" s="3"/>
    </row>
    <row r="16" spans="1:11" ht="18.75" customHeight="1">
      <c r="A16" s="9"/>
      <c r="B16" s="121" t="s">
        <v>10</v>
      </c>
      <c r="C16" s="122"/>
      <c r="D16" s="128"/>
      <c r="E16" s="129"/>
      <c r="F16" s="129"/>
      <c r="G16" s="129"/>
      <c r="H16" s="130"/>
      <c r="I16" s="5"/>
      <c r="J16" s="3"/>
      <c r="K16" s="3"/>
    </row>
    <row r="17" spans="1:11" ht="18.75" customHeight="1">
      <c r="A17" s="9"/>
      <c r="B17" s="116" t="s">
        <v>11</v>
      </c>
      <c r="C17" s="117"/>
      <c r="D17" s="28"/>
      <c r="E17" s="29"/>
      <c r="F17" s="29"/>
      <c r="G17" s="29"/>
      <c r="H17" s="30"/>
      <c r="I17" s="5"/>
      <c r="J17" s="3"/>
      <c r="K17" s="3"/>
    </row>
    <row r="18" spans="1:11" ht="18.75" customHeight="1">
      <c r="A18" s="9"/>
      <c r="B18" s="121" t="s">
        <v>12</v>
      </c>
      <c r="C18" s="122"/>
      <c r="D18" s="123"/>
      <c r="E18" s="124"/>
      <c r="F18" s="124"/>
      <c r="G18" s="124"/>
      <c r="H18" s="125"/>
      <c r="I18" s="5"/>
      <c r="J18" s="3"/>
      <c r="K18" s="3"/>
    </row>
    <row r="19" spans="1:11" ht="18.75" customHeight="1">
      <c r="A19" s="9"/>
      <c r="B19" s="116" t="s">
        <v>13</v>
      </c>
      <c r="C19" s="117"/>
      <c r="D19" s="28"/>
      <c r="E19" s="29"/>
      <c r="F19" s="29"/>
      <c r="G19" s="29"/>
      <c r="H19" s="30"/>
      <c r="I19" s="5"/>
      <c r="J19" s="3"/>
      <c r="K19" s="3"/>
    </row>
    <row r="20" spans="1:11" ht="18.75" customHeight="1">
      <c r="A20" s="9"/>
      <c r="B20" s="121" t="s">
        <v>14</v>
      </c>
      <c r="C20" s="122"/>
      <c r="D20" s="123"/>
      <c r="E20" s="124"/>
      <c r="F20" s="124"/>
      <c r="G20" s="124"/>
      <c r="H20" s="125"/>
      <c r="I20" s="5"/>
      <c r="J20" s="3"/>
      <c r="K20" s="3"/>
    </row>
    <row r="21" spans="1:11" ht="18.75" customHeight="1">
      <c r="A21" s="9"/>
      <c r="B21" s="116" t="s">
        <v>15</v>
      </c>
      <c r="C21" s="117"/>
      <c r="D21" s="113"/>
      <c r="E21" s="114"/>
      <c r="F21" s="114"/>
      <c r="G21" s="114"/>
      <c r="H21" s="115"/>
      <c r="I21" s="5"/>
      <c r="J21" s="3"/>
      <c r="K21" s="3"/>
    </row>
    <row r="22" spans="1:11" ht="18.75" customHeight="1">
      <c r="A22" s="9"/>
      <c r="B22" s="121" t="s">
        <v>16</v>
      </c>
      <c r="C22" s="122"/>
      <c r="D22" s="123"/>
      <c r="E22" s="124"/>
      <c r="F22" s="124"/>
      <c r="G22" s="124"/>
      <c r="H22" s="125"/>
      <c r="I22" s="5"/>
      <c r="J22" s="3"/>
      <c r="K22" s="3"/>
    </row>
    <row r="23" spans="1:11" ht="18.75" customHeight="1">
      <c r="A23" s="9"/>
      <c r="B23" s="116" t="s">
        <v>17</v>
      </c>
      <c r="C23" s="117"/>
      <c r="D23" s="113"/>
      <c r="E23" s="114"/>
      <c r="F23" s="114"/>
      <c r="G23" s="114"/>
      <c r="H23" s="115"/>
      <c r="I23" s="5"/>
      <c r="J23" s="3"/>
      <c r="K23" s="3"/>
    </row>
    <row r="24" spans="1:11" ht="18.75" customHeight="1">
      <c r="A24" s="9"/>
      <c r="B24" s="121" t="s">
        <v>18</v>
      </c>
      <c r="C24" s="122"/>
      <c r="D24" s="31"/>
      <c r="E24" s="32"/>
      <c r="F24" s="32"/>
      <c r="G24" s="32"/>
      <c r="H24" s="33"/>
      <c r="I24" s="5"/>
      <c r="J24" s="3"/>
      <c r="K24" s="3"/>
    </row>
    <row r="25" spans="1:11" ht="18.75" customHeight="1">
      <c r="A25" s="9"/>
      <c r="B25" s="116" t="s">
        <v>19</v>
      </c>
      <c r="C25" s="117"/>
      <c r="D25" s="113"/>
      <c r="E25" s="114"/>
      <c r="F25" s="114"/>
      <c r="G25" s="114"/>
      <c r="H25" s="115"/>
      <c r="I25" s="5"/>
      <c r="J25" s="3"/>
      <c r="K25" s="3"/>
    </row>
    <row r="26" spans="1:11" ht="18.75" customHeight="1">
      <c r="A26" s="9"/>
      <c r="B26" s="121" t="s">
        <v>20</v>
      </c>
      <c r="C26" s="122"/>
      <c r="D26" s="118"/>
      <c r="E26" s="119"/>
      <c r="F26" s="119"/>
      <c r="G26" s="119"/>
      <c r="H26" s="120"/>
      <c r="I26" s="5"/>
      <c r="J26" s="3"/>
      <c r="K26" s="3"/>
    </row>
    <row r="27" spans="1:11" ht="18.75" customHeight="1">
      <c r="A27" s="9"/>
      <c r="B27" s="116" t="s">
        <v>21</v>
      </c>
      <c r="C27" s="117"/>
      <c r="D27" s="113"/>
      <c r="E27" s="114"/>
      <c r="F27" s="114"/>
      <c r="G27" s="114"/>
      <c r="H27" s="115"/>
      <c r="I27" s="5"/>
      <c r="J27" s="3"/>
      <c r="K27" s="3"/>
    </row>
    <row r="28" spans="1:11" ht="14.1" thickBot="1">
      <c r="A28" s="10"/>
      <c r="B28" s="12"/>
      <c r="C28" s="12"/>
      <c r="D28" s="12"/>
      <c r="E28" s="12"/>
      <c r="F28" s="12"/>
      <c r="G28" s="12"/>
      <c r="H28" s="12"/>
      <c r="I28" s="6"/>
      <c r="J28" s="3"/>
      <c r="K28" s="3"/>
    </row>
    <row r="29" spans="1:11" ht="14.1" thickTop="1">
      <c r="A29" s="3"/>
      <c r="B29" s="3"/>
      <c r="C29" s="3"/>
      <c r="D29" s="3"/>
      <c r="E29" s="3"/>
      <c r="F29" s="3"/>
      <c r="G29" s="3"/>
      <c r="H29" s="3"/>
      <c r="I29" s="3"/>
      <c r="J29" s="3"/>
      <c r="K29" s="3"/>
    </row>
  </sheetData>
  <mergeCells count="35">
    <mergeCell ref="B8:C8"/>
    <mergeCell ref="B9:C9"/>
    <mergeCell ref="D9:H9"/>
    <mergeCell ref="B10:C10"/>
    <mergeCell ref="B2:H2"/>
    <mergeCell ref="B5:C5"/>
    <mergeCell ref="D5:H5"/>
    <mergeCell ref="B6:C6"/>
    <mergeCell ref="D6:H6"/>
    <mergeCell ref="B7:C7"/>
    <mergeCell ref="D7:H7"/>
    <mergeCell ref="D21:H21"/>
    <mergeCell ref="B21:C21"/>
    <mergeCell ref="D20:H20"/>
    <mergeCell ref="B20:C20"/>
    <mergeCell ref="B19:C19"/>
    <mergeCell ref="B14:C14"/>
    <mergeCell ref="D18:H18"/>
    <mergeCell ref="B18:C18"/>
    <mergeCell ref="B17:C17"/>
    <mergeCell ref="D16:H16"/>
    <mergeCell ref="B16:C16"/>
    <mergeCell ref="B15:C15"/>
    <mergeCell ref="D15:H15"/>
    <mergeCell ref="D27:H27"/>
    <mergeCell ref="B27:C27"/>
    <mergeCell ref="D26:H26"/>
    <mergeCell ref="B26:C26"/>
    <mergeCell ref="D22:H22"/>
    <mergeCell ref="B22:C22"/>
    <mergeCell ref="D25:H25"/>
    <mergeCell ref="B25:C25"/>
    <mergeCell ref="D23:H23"/>
    <mergeCell ref="B23:C23"/>
    <mergeCell ref="B24:C24"/>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F90A7-42D4-4633-BC37-7123D9718DBD}">
  <sheetPr codeName="Sheet2">
    <tabColor theme="7" tint="0.79998168889431442"/>
    <pageSetUpPr fitToPage="1"/>
  </sheetPr>
  <dimension ref="A1:L40"/>
  <sheetViews>
    <sheetView workbookViewId="0">
      <selection activeCell="A2" sqref="A2:I2"/>
    </sheetView>
  </sheetViews>
  <sheetFormatPr defaultColWidth="9.140625" defaultRowHeight="13.5"/>
  <cols>
    <col min="1" max="1" width="3.5703125" style="27" customWidth="1"/>
    <col min="2" max="2" width="7" style="27" customWidth="1"/>
    <col min="3" max="3" width="9.42578125" style="27" customWidth="1"/>
    <col min="4" max="4" width="14.5703125" style="27" customWidth="1"/>
    <col min="5" max="5" width="53" style="27" customWidth="1"/>
    <col min="6" max="6" width="8.5703125" style="27" customWidth="1"/>
    <col min="7" max="7" width="9.5703125" style="27" customWidth="1"/>
    <col min="8" max="8" width="8.5703125" style="27" customWidth="1"/>
    <col min="9" max="9" width="9.5703125" style="27" customWidth="1"/>
    <col min="10" max="10" width="3.5703125" style="27" customWidth="1"/>
    <col min="11" max="12" width="9.140625" style="27" bestFit="1" customWidth="1"/>
    <col min="13" max="13" width="10.42578125" style="27" bestFit="1" customWidth="1"/>
    <col min="14" max="16384" width="9.140625" style="27"/>
  </cols>
  <sheetData>
    <row r="1" spans="1:12" ht="21" customHeight="1">
      <c r="A1" s="7"/>
      <c r="B1" s="8"/>
      <c r="C1" s="8"/>
      <c r="D1" s="8"/>
      <c r="E1" s="8"/>
      <c r="F1" s="8"/>
      <c r="G1" s="8"/>
      <c r="H1" s="8"/>
      <c r="I1" s="8"/>
      <c r="J1" s="4"/>
      <c r="K1" s="3"/>
      <c r="L1" s="3"/>
    </row>
    <row r="2" spans="1:12" ht="106.5" customHeight="1">
      <c r="A2" s="9"/>
      <c r="B2" s="133" t="s">
        <v>22</v>
      </c>
      <c r="C2" s="134"/>
      <c r="D2" s="134"/>
      <c r="E2" s="135"/>
      <c r="F2" s="135"/>
      <c r="G2" s="135"/>
      <c r="H2" s="135"/>
      <c r="I2" s="136"/>
      <c r="J2" s="5"/>
      <c r="K2" s="3"/>
      <c r="L2" s="15"/>
    </row>
    <row r="3" spans="1:12" ht="18.75" customHeight="1">
      <c r="A3" s="9"/>
      <c r="B3" s="13"/>
      <c r="C3" s="13"/>
      <c r="D3" s="13"/>
      <c r="E3" s="14"/>
      <c r="F3" s="14"/>
      <c r="G3" s="14"/>
      <c r="H3" s="14"/>
      <c r="I3" s="14"/>
      <c r="J3" s="5"/>
      <c r="K3" s="3"/>
      <c r="L3" s="3"/>
    </row>
    <row r="4" spans="1:12" ht="13.5" customHeight="1">
      <c r="A4" s="9"/>
      <c r="B4" s="11"/>
      <c r="C4" s="11"/>
      <c r="D4" s="11"/>
      <c r="E4" s="11"/>
      <c r="F4" s="11"/>
      <c r="G4" s="11"/>
      <c r="H4" s="11"/>
      <c r="I4" s="11"/>
      <c r="J4" s="5"/>
      <c r="K4" s="3"/>
      <c r="L4" s="3"/>
    </row>
    <row r="5" spans="1:12" ht="18.75" customHeight="1">
      <c r="A5" s="9"/>
      <c r="B5" s="126" t="s">
        <v>23</v>
      </c>
      <c r="C5" s="127"/>
      <c r="D5" s="137"/>
      <c r="E5" s="126" t="s">
        <v>24</v>
      </c>
      <c r="F5" s="127"/>
      <c r="G5" s="127"/>
      <c r="H5" s="127"/>
      <c r="I5" s="137"/>
      <c r="J5" s="5"/>
      <c r="K5" s="3"/>
      <c r="L5" s="3"/>
    </row>
    <row r="6" spans="1:12" ht="18.600000000000001" customHeight="1">
      <c r="A6" s="9"/>
      <c r="B6" s="116" t="s">
        <v>25</v>
      </c>
      <c r="C6" s="117"/>
      <c r="D6" s="144"/>
      <c r="E6" s="113" t="s">
        <v>26</v>
      </c>
      <c r="F6" s="114"/>
      <c r="G6" s="114"/>
      <c r="H6" s="114"/>
      <c r="I6" s="115"/>
      <c r="J6" s="5"/>
      <c r="K6" s="3"/>
      <c r="L6" s="3"/>
    </row>
    <row r="7" spans="1:12" ht="18.75" customHeight="1">
      <c r="A7" s="9"/>
      <c r="B7" s="121" t="s">
        <v>27</v>
      </c>
      <c r="C7" s="122"/>
      <c r="D7" s="146"/>
      <c r="E7" s="118" t="s">
        <v>28</v>
      </c>
      <c r="F7" s="119"/>
      <c r="G7" s="119"/>
      <c r="H7" s="119"/>
      <c r="I7" s="120"/>
      <c r="J7" s="5"/>
      <c r="K7" s="3"/>
      <c r="L7" s="3"/>
    </row>
    <row r="8" spans="1:12" ht="18.75" customHeight="1">
      <c r="A8" s="9"/>
      <c r="B8" s="116" t="s">
        <v>29</v>
      </c>
      <c r="C8" s="117"/>
      <c r="D8" s="144"/>
      <c r="E8" s="28" t="s">
        <v>30</v>
      </c>
      <c r="F8" s="29"/>
      <c r="G8" s="29"/>
      <c r="H8" s="29"/>
      <c r="I8" s="30"/>
      <c r="J8" s="5"/>
      <c r="K8" s="3"/>
      <c r="L8" s="3"/>
    </row>
    <row r="9" spans="1:12" ht="18.75" customHeight="1">
      <c r="A9" s="9"/>
      <c r="B9" s="81" t="s">
        <v>31</v>
      </c>
      <c r="C9" s="82"/>
      <c r="D9" s="90"/>
      <c r="E9" s="31" t="s">
        <v>32</v>
      </c>
      <c r="F9" s="32"/>
      <c r="G9" s="32"/>
      <c r="H9" s="32"/>
      <c r="I9" s="33"/>
      <c r="J9" s="5"/>
      <c r="K9" s="3"/>
      <c r="L9" s="3"/>
    </row>
    <row r="10" spans="1:12" ht="18.75" customHeight="1">
      <c r="A10" s="9"/>
      <c r="B10" s="79" t="s">
        <v>33</v>
      </c>
      <c r="C10" s="80"/>
      <c r="D10" s="89"/>
      <c r="E10" s="28" t="s">
        <v>34</v>
      </c>
      <c r="F10" s="29"/>
      <c r="G10" s="29"/>
      <c r="H10" s="29"/>
      <c r="I10" s="30"/>
      <c r="J10" s="5"/>
      <c r="K10" s="3"/>
      <c r="L10" s="3"/>
    </row>
    <row r="11" spans="1:12" ht="18.75" customHeight="1">
      <c r="A11" s="9"/>
      <c r="B11" s="81" t="s">
        <v>35</v>
      </c>
      <c r="C11" s="82"/>
      <c r="D11" s="90"/>
      <c r="E11" s="31" t="s">
        <v>36</v>
      </c>
      <c r="F11" s="32"/>
      <c r="G11" s="32"/>
      <c r="H11" s="32"/>
      <c r="I11" s="33"/>
      <c r="J11" s="5"/>
      <c r="K11" s="3"/>
      <c r="L11" s="3"/>
    </row>
    <row r="12" spans="1:12" ht="18.75" customHeight="1">
      <c r="A12" s="9"/>
      <c r="B12" s="79" t="s">
        <v>37</v>
      </c>
      <c r="C12" s="80"/>
      <c r="D12" s="89"/>
      <c r="E12" s="28" t="s">
        <v>38</v>
      </c>
      <c r="F12" s="29"/>
      <c r="G12" s="29"/>
      <c r="H12" s="29"/>
      <c r="I12" s="30"/>
      <c r="J12" s="5"/>
      <c r="K12" s="3"/>
      <c r="L12" s="3"/>
    </row>
    <row r="13" spans="1:12" ht="18.75" customHeight="1">
      <c r="A13" s="9"/>
      <c r="B13" s="81" t="s">
        <v>39</v>
      </c>
      <c r="C13" s="82"/>
      <c r="D13" s="90"/>
      <c r="E13" s="31" t="s">
        <v>40</v>
      </c>
      <c r="F13" s="32"/>
      <c r="G13" s="32"/>
      <c r="H13" s="32"/>
      <c r="I13" s="33"/>
      <c r="J13" s="5"/>
      <c r="K13" s="3"/>
      <c r="L13" s="3"/>
    </row>
    <row r="14" spans="1:12" ht="18.75" customHeight="1">
      <c r="A14" s="9"/>
      <c r="B14" s="79" t="s">
        <v>41</v>
      </c>
      <c r="C14" s="80"/>
      <c r="D14" s="89"/>
      <c r="E14" s="28" t="s">
        <v>42</v>
      </c>
      <c r="F14" s="29"/>
      <c r="G14" s="29"/>
      <c r="H14" s="29"/>
      <c r="I14" s="30"/>
      <c r="J14" s="5"/>
      <c r="K14" s="3"/>
      <c r="L14" s="3"/>
    </row>
    <row r="15" spans="1:12" ht="18.75" customHeight="1">
      <c r="A15" s="9"/>
      <c r="B15" s="81" t="s">
        <v>43</v>
      </c>
      <c r="C15" s="82"/>
      <c r="D15" s="90"/>
      <c r="E15" s="31" t="s">
        <v>44</v>
      </c>
      <c r="F15" s="32"/>
      <c r="G15" s="32"/>
      <c r="H15" s="32"/>
      <c r="I15" s="33"/>
      <c r="J15" s="5"/>
      <c r="K15" s="3"/>
      <c r="L15" s="3"/>
    </row>
    <row r="16" spans="1:12" ht="18.75" customHeight="1">
      <c r="A16" s="9"/>
      <c r="B16" s="79" t="s">
        <v>45</v>
      </c>
      <c r="C16" s="80"/>
      <c r="D16" s="89"/>
      <c r="E16" s="28" t="s">
        <v>46</v>
      </c>
      <c r="F16" s="29"/>
      <c r="G16" s="29"/>
      <c r="H16" s="29"/>
      <c r="I16" s="30"/>
      <c r="J16" s="5"/>
      <c r="K16" s="3"/>
      <c r="L16" s="3"/>
    </row>
    <row r="17" spans="1:12" ht="18.75" customHeight="1">
      <c r="A17" s="9"/>
      <c r="B17" s="81" t="s">
        <v>47</v>
      </c>
      <c r="C17" s="82"/>
      <c r="D17" s="90"/>
      <c r="E17" s="123" t="s">
        <v>48</v>
      </c>
      <c r="F17" s="147"/>
      <c r="G17" s="147"/>
      <c r="H17" s="147"/>
      <c r="I17" s="148"/>
      <c r="J17" s="5"/>
      <c r="K17" s="3"/>
      <c r="L17" s="3"/>
    </row>
    <row r="18" spans="1:12" ht="18.75" customHeight="1">
      <c r="A18" s="9"/>
      <c r="B18" s="116" t="s">
        <v>49</v>
      </c>
      <c r="C18" s="117"/>
      <c r="D18" s="144"/>
      <c r="E18" s="28" t="s">
        <v>50</v>
      </c>
      <c r="F18" s="29"/>
      <c r="G18" s="29"/>
      <c r="H18" s="29"/>
      <c r="I18" s="30"/>
      <c r="J18" s="5"/>
      <c r="K18" s="3"/>
      <c r="L18" s="3"/>
    </row>
    <row r="19" spans="1:12" ht="18.75" customHeight="1">
      <c r="A19" s="9"/>
      <c r="B19" s="81" t="s">
        <v>51</v>
      </c>
      <c r="C19" s="82"/>
      <c r="D19" s="90"/>
      <c r="E19" s="31" t="s">
        <v>52</v>
      </c>
      <c r="F19" s="32"/>
      <c r="G19" s="32"/>
      <c r="H19" s="32"/>
      <c r="I19" s="33"/>
      <c r="J19" s="5"/>
      <c r="K19" s="3"/>
      <c r="L19" s="3"/>
    </row>
    <row r="20" spans="1:12" ht="18.75" customHeight="1">
      <c r="A20" s="9"/>
      <c r="B20" s="116" t="s">
        <v>53</v>
      </c>
      <c r="C20" s="117"/>
      <c r="D20" s="144"/>
      <c r="E20" s="113" t="s">
        <v>54</v>
      </c>
      <c r="F20" s="114"/>
      <c r="G20" s="114"/>
      <c r="H20" s="114"/>
      <c r="I20" s="115"/>
      <c r="J20" s="5"/>
      <c r="K20" s="3"/>
      <c r="L20" s="3"/>
    </row>
    <row r="21" spans="1:12" ht="18.75" customHeight="1">
      <c r="A21" s="9"/>
      <c r="B21" s="138" t="s">
        <v>55</v>
      </c>
      <c r="C21" s="139"/>
      <c r="D21" s="140"/>
      <c r="E21" s="31" t="s">
        <v>56</v>
      </c>
      <c r="F21" s="32"/>
      <c r="G21" s="32"/>
      <c r="H21" s="32"/>
      <c r="I21" s="33"/>
      <c r="J21" s="5"/>
      <c r="K21" s="3"/>
      <c r="L21" s="3"/>
    </row>
    <row r="22" spans="1:12" ht="18.75" customHeight="1">
      <c r="A22" s="9"/>
      <c r="B22" s="141" t="s">
        <v>57</v>
      </c>
      <c r="C22" s="142"/>
      <c r="D22" s="143"/>
      <c r="E22" s="113" t="s">
        <v>58</v>
      </c>
      <c r="F22" s="114"/>
      <c r="G22" s="114"/>
      <c r="H22" s="114"/>
      <c r="I22" s="115"/>
      <c r="J22" s="5"/>
      <c r="K22" s="3"/>
      <c r="L22" s="3"/>
    </row>
    <row r="23" spans="1:12" ht="18.75" customHeight="1">
      <c r="A23" s="9"/>
      <c r="B23" s="131" t="s">
        <v>59</v>
      </c>
      <c r="C23" s="132"/>
      <c r="D23" s="145"/>
      <c r="E23" s="123" t="s">
        <v>60</v>
      </c>
      <c r="F23" s="124"/>
      <c r="G23" s="124"/>
      <c r="H23" s="124"/>
      <c r="I23" s="125"/>
      <c r="J23" s="5"/>
      <c r="K23" s="3"/>
      <c r="L23" s="3"/>
    </row>
    <row r="24" spans="1:12" ht="18.75" customHeight="1">
      <c r="A24" s="9"/>
      <c r="B24" s="116" t="s">
        <v>61</v>
      </c>
      <c r="C24" s="117"/>
      <c r="D24" s="144"/>
      <c r="E24" s="113" t="s">
        <v>62</v>
      </c>
      <c r="F24" s="114"/>
      <c r="G24" s="114"/>
      <c r="H24" s="114"/>
      <c r="I24" s="115"/>
      <c r="J24" s="5"/>
      <c r="K24" s="3"/>
      <c r="L24" s="3"/>
    </row>
    <row r="25" spans="1:12" ht="18.75" customHeight="1">
      <c r="A25" s="9"/>
      <c r="B25" s="138" t="s">
        <v>63</v>
      </c>
      <c r="C25" s="139"/>
      <c r="D25" s="140"/>
      <c r="E25" s="123" t="s">
        <v>64</v>
      </c>
      <c r="F25" s="124"/>
      <c r="G25" s="124"/>
      <c r="H25" s="124"/>
      <c r="I25" s="125"/>
      <c r="J25" s="5"/>
      <c r="K25" s="3"/>
      <c r="L25" s="3"/>
    </row>
    <row r="26" spans="1:12" ht="18.75" customHeight="1">
      <c r="A26" s="9"/>
      <c r="B26" s="83" t="s">
        <v>65</v>
      </c>
      <c r="C26" s="84"/>
      <c r="D26" s="85"/>
      <c r="E26" s="28" t="s">
        <v>66</v>
      </c>
      <c r="F26" s="29"/>
      <c r="G26" s="29"/>
      <c r="H26" s="29"/>
      <c r="I26" s="30"/>
      <c r="J26" s="5"/>
      <c r="K26" s="3"/>
      <c r="L26" s="3"/>
    </row>
    <row r="27" spans="1:12" ht="18.75" customHeight="1">
      <c r="A27" s="9"/>
      <c r="B27" s="138" t="s">
        <v>67</v>
      </c>
      <c r="C27" s="139"/>
      <c r="D27" s="140"/>
      <c r="E27" s="31" t="s">
        <v>68</v>
      </c>
      <c r="F27" s="32"/>
      <c r="G27" s="32"/>
      <c r="H27" s="32"/>
      <c r="I27" s="33"/>
      <c r="J27" s="5"/>
      <c r="K27" s="3"/>
      <c r="L27" s="3"/>
    </row>
    <row r="28" spans="1:12" ht="18.75" customHeight="1">
      <c r="A28" s="9"/>
      <c r="B28" s="116" t="s">
        <v>69</v>
      </c>
      <c r="C28" s="117"/>
      <c r="D28" s="144"/>
      <c r="E28" s="113" t="s">
        <v>70</v>
      </c>
      <c r="F28" s="114"/>
      <c r="G28" s="114"/>
      <c r="H28" s="114"/>
      <c r="I28" s="115"/>
      <c r="J28" s="5"/>
      <c r="K28" s="3"/>
      <c r="L28" s="3"/>
    </row>
    <row r="29" spans="1:12" ht="18.75" customHeight="1">
      <c r="A29" s="9"/>
      <c r="B29" s="138" t="s">
        <v>71</v>
      </c>
      <c r="C29" s="139"/>
      <c r="D29" s="140"/>
      <c r="E29" s="123" t="s">
        <v>72</v>
      </c>
      <c r="F29" s="124"/>
      <c r="G29" s="124"/>
      <c r="H29" s="124"/>
      <c r="I29" s="125"/>
      <c r="J29" s="5"/>
      <c r="K29" s="3"/>
      <c r="L29" s="3"/>
    </row>
    <row r="30" spans="1:12" ht="18.600000000000001" customHeight="1">
      <c r="A30" s="9"/>
      <c r="B30" s="141" t="s">
        <v>73</v>
      </c>
      <c r="C30" s="142"/>
      <c r="D30" s="143"/>
      <c r="E30" s="28" t="s">
        <v>74</v>
      </c>
      <c r="F30" s="29"/>
      <c r="G30" s="29"/>
      <c r="H30" s="29"/>
      <c r="I30" s="30"/>
      <c r="J30" s="5"/>
      <c r="K30" s="3"/>
      <c r="L30" s="3"/>
    </row>
    <row r="31" spans="1:12" ht="18.75" customHeight="1">
      <c r="A31" s="9"/>
      <c r="B31" s="86" t="s">
        <v>75</v>
      </c>
      <c r="C31" s="87"/>
      <c r="D31" s="88"/>
      <c r="E31" s="31" t="s">
        <v>76</v>
      </c>
      <c r="F31" s="32"/>
      <c r="G31" s="32"/>
      <c r="H31" s="32"/>
      <c r="I31" s="33"/>
      <c r="J31" s="5"/>
      <c r="K31" s="3"/>
      <c r="L31" s="3"/>
    </row>
    <row r="32" spans="1:12" ht="18.75" customHeight="1">
      <c r="A32" s="9"/>
      <c r="B32" s="83" t="s">
        <v>77</v>
      </c>
      <c r="C32" s="84"/>
      <c r="D32" s="85"/>
      <c r="E32" s="28" t="s">
        <v>78</v>
      </c>
      <c r="F32" s="29"/>
      <c r="G32" s="29"/>
      <c r="H32" s="29"/>
      <c r="I32" s="30"/>
      <c r="J32" s="5"/>
      <c r="K32" s="3"/>
      <c r="L32" s="3"/>
    </row>
    <row r="33" spans="1:12" ht="18.75" customHeight="1">
      <c r="A33" s="9"/>
      <c r="B33" s="86" t="s">
        <v>79</v>
      </c>
      <c r="C33" s="87"/>
      <c r="D33" s="88"/>
      <c r="E33" s="31" t="s">
        <v>80</v>
      </c>
      <c r="F33" s="32"/>
      <c r="G33" s="32"/>
      <c r="H33" s="32"/>
      <c r="I33" s="33"/>
      <c r="J33" s="5"/>
      <c r="K33" s="3"/>
      <c r="L33" s="3"/>
    </row>
    <row r="34" spans="1:12" ht="18.75" customHeight="1">
      <c r="A34" s="9"/>
      <c r="B34" s="83" t="s">
        <v>81</v>
      </c>
      <c r="C34" s="84"/>
      <c r="D34" s="85"/>
      <c r="E34" s="28" t="s">
        <v>82</v>
      </c>
      <c r="F34" s="29"/>
      <c r="G34" s="29"/>
      <c r="H34" s="29"/>
      <c r="I34" s="30"/>
      <c r="J34" s="5"/>
      <c r="K34" s="3"/>
      <c r="L34" s="3"/>
    </row>
    <row r="35" spans="1:12" ht="18.75" customHeight="1">
      <c r="A35" s="9"/>
      <c r="B35" s="86" t="s">
        <v>83</v>
      </c>
      <c r="C35" s="87"/>
      <c r="D35" s="88"/>
      <c r="E35" s="31" t="s">
        <v>84</v>
      </c>
      <c r="F35" s="32"/>
      <c r="G35" s="32"/>
      <c r="H35" s="32"/>
      <c r="I35" s="33"/>
      <c r="J35" s="5"/>
      <c r="K35" s="3"/>
      <c r="L35" s="3"/>
    </row>
    <row r="36" spans="1:12" ht="18.75" customHeight="1">
      <c r="A36" s="9"/>
      <c r="B36" s="83" t="s">
        <v>85</v>
      </c>
      <c r="C36" s="84"/>
      <c r="D36" s="85"/>
      <c r="E36" s="28" t="s">
        <v>86</v>
      </c>
      <c r="F36" s="29"/>
      <c r="G36" s="29"/>
      <c r="H36" s="29"/>
      <c r="I36" s="30"/>
      <c r="J36" s="5"/>
      <c r="K36" s="3"/>
      <c r="L36" s="3"/>
    </row>
    <row r="37" spans="1:12" ht="18.75" customHeight="1">
      <c r="A37" s="9"/>
      <c r="B37" s="86" t="s">
        <v>87</v>
      </c>
      <c r="C37" s="87"/>
      <c r="D37" s="88"/>
      <c r="E37" s="31" t="s">
        <v>88</v>
      </c>
      <c r="F37" s="32"/>
      <c r="G37" s="32"/>
      <c r="H37" s="32"/>
      <c r="I37" s="33"/>
      <c r="J37" s="5"/>
      <c r="K37" s="3"/>
      <c r="L37" s="3"/>
    </row>
    <row r="38" spans="1:12" ht="18.75" customHeight="1">
      <c r="A38" s="9"/>
      <c r="B38" s="83" t="s">
        <v>89</v>
      </c>
      <c r="C38" s="84"/>
      <c r="D38" s="85"/>
      <c r="E38" s="28" t="s">
        <v>90</v>
      </c>
      <c r="F38" s="29"/>
      <c r="G38" s="29"/>
      <c r="H38" s="29"/>
      <c r="I38" s="30"/>
      <c r="J38" s="5"/>
      <c r="K38" s="3"/>
      <c r="L38" s="3"/>
    </row>
    <row r="39" spans="1:12" ht="18.75" customHeight="1">
      <c r="A39" s="9"/>
      <c r="B39" s="86" t="s">
        <v>91</v>
      </c>
      <c r="C39" s="87"/>
      <c r="D39" s="88"/>
      <c r="E39" s="31" t="s">
        <v>92</v>
      </c>
      <c r="F39" s="32"/>
      <c r="G39" s="32"/>
      <c r="H39" s="32"/>
      <c r="I39" s="33"/>
      <c r="J39" s="5"/>
      <c r="K39" s="3"/>
      <c r="L39" s="3"/>
    </row>
    <row r="40" spans="1:12">
      <c r="A40" s="10"/>
      <c r="B40" s="12"/>
      <c r="C40" s="12"/>
      <c r="D40" s="12"/>
      <c r="E40" s="12"/>
      <c r="F40" s="12"/>
      <c r="G40" s="12"/>
      <c r="H40" s="12"/>
      <c r="I40" s="12"/>
      <c r="J40" s="6"/>
      <c r="K40" s="3"/>
      <c r="L40" s="3"/>
    </row>
  </sheetData>
  <mergeCells count="27">
    <mergeCell ref="B7:D7"/>
    <mergeCell ref="E7:I7"/>
    <mergeCell ref="B8:D8"/>
    <mergeCell ref="E17:I17"/>
    <mergeCell ref="B18:D18"/>
    <mergeCell ref="B2:I2"/>
    <mergeCell ref="B5:D5"/>
    <mergeCell ref="E5:I5"/>
    <mergeCell ref="B6:D6"/>
    <mergeCell ref="E6:I6"/>
    <mergeCell ref="B20:D20"/>
    <mergeCell ref="B21:D21"/>
    <mergeCell ref="B22:D22"/>
    <mergeCell ref="E20:I20"/>
    <mergeCell ref="E22:I22"/>
    <mergeCell ref="B23:D23"/>
    <mergeCell ref="E23:I23"/>
    <mergeCell ref="B24:D24"/>
    <mergeCell ref="E24:I24"/>
    <mergeCell ref="B25:D25"/>
    <mergeCell ref="E25:I25"/>
    <mergeCell ref="B29:D29"/>
    <mergeCell ref="E29:I29"/>
    <mergeCell ref="B30:D30"/>
    <mergeCell ref="B27:D27"/>
    <mergeCell ref="B28:D28"/>
    <mergeCell ref="E28:I28"/>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052F2-3C3E-4899-A3F6-388108DBFC6A}">
  <sheetPr>
    <tabColor theme="7" tint="0.79998168889431442"/>
    <pageSetUpPr fitToPage="1"/>
  </sheetPr>
  <dimension ref="A1:J23"/>
  <sheetViews>
    <sheetView tabSelected="1" zoomScale="70" zoomScaleNormal="70" zoomScaleSheetLayoutView="90" zoomScalePageLayoutView="70" workbookViewId="0">
      <selection activeCell="M8" sqref="M8"/>
    </sheetView>
  </sheetViews>
  <sheetFormatPr defaultColWidth="9.140625" defaultRowHeight="14.25"/>
  <cols>
    <col min="1" max="1" width="3.5703125" style="3" customWidth="1"/>
    <col min="2" max="2" width="7" style="3" customWidth="1"/>
    <col min="3" max="3" width="9.42578125" style="3" customWidth="1"/>
    <col min="4" max="4" width="24" style="3" customWidth="1"/>
    <col min="5" max="5" width="53" style="3" customWidth="1"/>
    <col min="6" max="6" width="8.5703125" style="3" customWidth="1"/>
    <col min="7" max="7" width="9.5703125" style="3" customWidth="1"/>
    <col min="8" max="8" width="8.5703125" style="3" customWidth="1"/>
    <col min="9" max="9" width="9.5703125" style="3" customWidth="1"/>
    <col min="10" max="10" width="3.5703125" style="3" customWidth="1"/>
    <col min="11" max="12" width="9.140625" style="3"/>
    <col min="13" max="13" width="10.42578125" style="3" bestFit="1" customWidth="1"/>
    <col min="14" max="16384" width="9.140625" style="3"/>
  </cols>
  <sheetData>
    <row r="1" spans="1:10" ht="21" customHeight="1">
      <c r="A1" s="7"/>
      <c r="B1" s="8"/>
      <c r="C1" s="8"/>
      <c r="D1" s="8"/>
      <c r="E1" s="8"/>
      <c r="F1" s="8"/>
      <c r="G1" s="8"/>
      <c r="H1" s="8"/>
      <c r="I1" s="8"/>
      <c r="J1" s="4"/>
    </row>
    <row r="2" spans="1:10" ht="114.6" customHeight="1">
      <c r="A2" s="9"/>
      <c r="B2" s="133" t="s">
        <v>93</v>
      </c>
      <c r="C2" s="134"/>
      <c r="D2" s="134"/>
      <c r="E2" s="135"/>
      <c r="F2" s="135"/>
      <c r="G2" s="135"/>
      <c r="H2" s="135"/>
      <c r="I2" s="136"/>
      <c r="J2" s="5"/>
    </row>
    <row r="3" spans="1:10" ht="18.75" customHeight="1">
      <c r="A3" s="9"/>
      <c r="B3" s="13"/>
      <c r="C3" s="13"/>
      <c r="D3" s="13"/>
      <c r="E3" s="14"/>
      <c r="F3" s="14"/>
      <c r="G3" s="14"/>
      <c r="H3" s="14"/>
      <c r="I3" s="14"/>
      <c r="J3" s="5"/>
    </row>
    <row r="4" spans="1:10" ht="13.5" customHeight="1">
      <c r="A4" s="9"/>
      <c r="B4" s="11"/>
      <c r="C4" s="11"/>
      <c r="D4" s="11"/>
      <c r="E4" s="11"/>
      <c r="F4" s="11"/>
      <c r="G4" s="11"/>
      <c r="H4" s="11"/>
      <c r="I4" s="11"/>
      <c r="J4" s="5"/>
    </row>
    <row r="5" spans="1:10" ht="16.5" customHeight="1">
      <c r="A5" s="9"/>
      <c r="B5" s="47" t="s">
        <v>94</v>
      </c>
      <c r="C5" s="126" t="s">
        <v>95</v>
      </c>
      <c r="D5" s="127"/>
      <c r="E5" s="137"/>
      <c r="F5" s="44"/>
      <c r="G5" s="45"/>
      <c r="H5" s="44"/>
      <c r="I5" s="46"/>
      <c r="J5" s="5"/>
    </row>
    <row r="6" spans="1:10" ht="18" customHeight="1">
      <c r="A6" s="9"/>
      <c r="B6" s="48">
        <v>1</v>
      </c>
      <c r="C6" s="157" t="s">
        <v>96</v>
      </c>
      <c r="D6" s="158"/>
      <c r="E6" s="158"/>
      <c r="F6" s="158"/>
      <c r="G6" s="158"/>
      <c r="H6" s="158"/>
      <c r="I6" s="159"/>
      <c r="J6" s="5"/>
    </row>
    <row r="7" spans="1:10" ht="27.95" customHeight="1">
      <c r="A7" s="9"/>
      <c r="B7" s="41">
        <v>1.1000000000000001</v>
      </c>
      <c r="C7" s="152" t="s">
        <v>97</v>
      </c>
      <c r="D7" s="153"/>
      <c r="E7" s="153"/>
      <c r="F7" s="153"/>
      <c r="G7" s="153"/>
      <c r="H7" s="153"/>
      <c r="I7" s="154"/>
      <c r="J7" s="5"/>
    </row>
    <row r="8" spans="1:10" ht="18" customHeight="1">
      <c r="A8" s="9"/>
      <c r="B8" s="48">
        <v>2</v>
      </c>
      <c r="C8" s="157" t="s">
        <v>98</v>
      </c>
      <c r="D8" s="158"/>
      <c r="E8" s="158"/>
      <c r="F8" s="158"/>
      <c r="G8" s="158"/>
      <c r="H8" s="158"/>
      <c r="I8" s="159"/>
      <c r="J8" s="5"/>
    </row>
    <row r="9" spans="1:10" ht="27.95" customHeight="1">
      <c r="A9" s="9"/>
      <c r="B9" s="41">
        <v>2.1</v>
      </c>
      <c r="C9" s="152" t="s">
        <v>99</v>
      </c>
      <c r="D9" s="153"/>
      <c r="E9" s="153"/>
      <c r="F9" s="153"/>
      <c r="G9" s="153"/>
      <c r="H9" s="153"/>
      <c r="I9" s="154"/>
      <c r="J9" s="5"/>
    </row>
    <row r="10" spans="1:10" ht="27.95" customHeight="1">
      <c r="A10" s="9"/>
      <c r="B10" s="41">
        <v>2.2000000000000002</v>
      </c>
      <c r="C10" s="152" t="s">
        <v>100</v>
      </c>
      <c r="D10" s="153"/>
      <c r="E10" s="153"/>
      <c r="F10" s="153"/>
      <c r="G10" s="153"/>
      <c r="H10" s="153"/>
      <c r="I10" s="154"/>
      <c r="J10" s="5"/>
    </row>
    <row r="11" spans="1:10" ht="27.95" customHeight="1">
      <c r="A11" s="9"/>
      <c r="B11" s="41">
        <v>2.2999999999999998</v>
      </c>
      <c r="C11" s="152" t="s">
        <v>101</v>
      </c>
      <c r="D11" s="153"/>
      <c r="E11" s="153"/>
      <c r="F11" s="153"/>
      <c r="G11" s="153"/>
      <c r="H11" s="153"/>
      <c r="I11" s="154"/>
      <c r="J11" s="5"/>
    </row>
    <row r="12" spans="1:10" ht="27.95" customHeight="1">
      <c r="A12" s="9"/>
      <c r="B12" s="41">
        <v>2.4</v>
      </c>
      <c r="C12" s="152" t="s">
        <v>102</v>
      </c>
      <c r="D12" s="153"/>
      <c r="E12" s="153"/>
      <c r="F12" s="153"/>
      <c r="G12" s="153"/>
      <c r="H12" s="153"/>
      <c r="I12" s="154"/>
      <c r="J12" s="5"/>
    </row>
    <row r="13" spans="1:10" ht="27.95" customHeight="1">
      <c r="A13" s="9"/>
      <c r="B13" s="41">
        <v>2.5</v>
      </c>
      <c r="C13" s="152" t="s">
        <v>103</v>
      </c>
      <c r="D13" s="153"/>
      <c r="E13" s="153"/>
      <c r="F13" s="153"/>
      <c r="G13" s="153"/>
      <c r="H13" s="153"/>
      <c r="I13" s="154"/>
      <c r="J13" s="5"/>
    </row>
    <row r="14" spans="1:10" ht="27.95" customHeight="1">
      <c r="A14" s="9"/>
      <c r="B14" s="41">
        <v>2.6</v>
      </c>
      <c r="C14" s="152" t="s">
        <v>104</v>
      </c>
      <c r="D14" s="153"/>
      <c r="E14" s="153"/>
      <c r="F14" s="153"/>
      <c r="G14" s="153"/>
      <c r="H14" s="153"/>
      <c r="I14" s="154"/>
      <c r="J14" s="5"/>
    </row>
    <row r="15" spans="1:10" ht="86.1" customHeight="1">
      <c r="A15" s="9"/>
      <c r="B15" s="41">
        <v>2.7</v>
      </c>
      <c r="C15" s="152" t="s">
        <v>105</v>
      </c>
      <c r="D15" s="153"/>
      <c r="E15" s="153"/>
      <c r="F15" s="153"/>
      <c r="G15" s="153"/>
      <c r="H15" s="153"/>
      <c r="I15" s="154"/>
      <c r="J15" s="5"/>
    </row>
    <row r="16" spans="1:10" ht="27.95" customHeight="1">
      <c r="A16" s="9"/>
      <c r="B16" s="41">
        <v>2.8</v>
      </c>
      <c r="C16" s="152" t="s">
        <v>106</v>
      </c>
      <c r="D16" s="153"/>
      <c r="E16" s="153"/>
      <c r="F16" s="153"/>
      <c r="G16" s="153"/>
      <c r="H16" s="153"/>
      <c r="I16" s="154"/>
      <c r="J16" s="5"/>
    </row>
    <row r="17" spans="1:10" ht="18" customHeight="1">
      <c r="A17" s="9"/>
      <c r="B17" s="48">
        <v>3</v>
      </c>
      <c r="C17" s="157" t="s">
        <v>107</v>
      </c>
      <c r="D17" s="158"/>
      <c r="E17" s="158"/>
      <c r="F17" s="158"/>
      <c r="G17" s="158"/>
      <c r="H17" s="158"/>
      <c r="I17" s="159"/>
      <c r="J17" s="5"/>
    </row>
    <row r="18" spans="1:10" ht="18" customHeight="1">
      <c r="A18" s="9"/>
      <c r="B18" s="41">
        <v>3.1</v>
      </c>
      <c r="C18" s="152" t="s">
        <v>108</v>
      </c>
      <c r="D18" s="153"/>
      <c r="E18" s="153"/>
      <c r="F18" s="153"/>
      <c r="G18" s="153"/>
      <c r="H18" s="153"/>
      <c r="I18" s="154"/>
      <c r="J18" s="5"/>
    </row>
    <row r="19" spans="1:10" ht="18" customHeight="1">
      <c r="A19" s="9"/>
      <c r="B19" s="48">
        <v>4</v>
      </c>
      <c r="C19" s="157" t="s">
        <v>109</v>
      </c>
      <c r="D19" s="158"/>
      <c r="E19" s="158"/>
      <c r="F19" s="158"/>
      <c r="G19" s="158"/>
      <c r="H19" s="158"/>
      <c r="I19" s="159"/>
      <c r="J19" s="5"/>
    </row>
    <row r="20" spans="1:10" ht="35.1" customHeight="1">
      <c r="A20" s="9"/>
      <c r="B20" s="149"/>
      <c r="C20" s="42">
        <v>0</v>
      </c>
      <c r="D20" s="42" t="s">
        <v>110</v>
      </c>
      <c r="E20" s="155" t="s">
        <v>111</v>
      </c>
      <c r="F20" s="155"/>
      <c r="G20" s="155"/>
      <c r="H20" s="155"/>
      <c r="I20" s="155"/>
      <c r="J20" s="5"/>
    </row>
    <row r="21" spans="1:10" ht="35.1" customHeight="1">
      <c r="A21" s="9"/>
      <c r="B21" s="150"/>
      <c r="C21" s="42">
        <v>0.5</v>
      </c>
      <c r="D21" s="42" t="s">
        <v>112</v>
      </c>
      <c r="E21" s="155" t="s">
        <v>113</v>
      </c>
      <c r="F21" s="155"/>
      <c r="G21" s="155"/>
      <c r="H21" s="155"/>
      <c r="I21" s="155"/>
      <c r="J21" s="5"/>
    </row>
    <row r="22" spans="1:10" ht="35.1" customHeight="1">
      <c r="A22" s="9"/>
      <c r="B22" s="151"/>
      <c r="C22" s="43">
        <v>1</v>
      </c>
      <c r="D22" s="43" t="s">
        <v>114</v>
      </c>
      <c r="E22" s="156" t="s">
        <v>115</v>
      </c>
      <c r="F22" s="156"/>
      <c r="G22" s="156"/>
      <c r="H22" s="156"/>
      <c r="I22" s="156"/>
      <c r="J22" s="5"/>
    </row>
    <row r="23" spans="1:10">
      <c r="A23" s="10"/>
      <c r="B23" s="12"/>
      <c r="C23" s="12"/>
      <c r="D23" s="12"/>
      <c r="E23" s="12"/>
      <c r="F23" s="12"/>
      <c r="G23" s="12"/>
      <c r="H23" s="12"/>
      <c r="I23" s="12"/>
      <c r="J23" s="6"/>
    </row>
  </sheetData>
  <mergeCells count="20">
    <mergeCell ref="C16:I16"/>
    <mergeCell ref="C17:I17"/>
    <mergeCell ref="C18:I18"/>
    <mergeCell ref="C19:I19"/>
    <mergeCell ref="B20:B22"/>
    <mergeCell ref="E20:I20"/>
    <mergeCell ref="E21:I21"/>
    <mergeCell ref="E22:I22"/>
    <mergeCell ref="C10:I10"/>
    <mergeCell ref="C11:I11"/>
    <mergeCell ref="C12:I12"/>
    <mergeCell ref="C13:I13"/>
    <mergeCell ref="C14:I14"/>
    <mergeCell ref="C15:I15"/>
    <mergeCell ref="B2:I2"/>
    <mergeCell ref="C5:E5"/>
    <mergeCell ref="C6:I6"/>
    <mergeCell ref="C7:I7"/>
    <mergeCell ref="C8:I8"/>
    <mergeCell ref="C9:I9"/>
  </mergeCells>
  <conditionalFormatting sqref="G5">
    <cfRule type="dataBar" priority="1">
      <dataBar showValue="0">
        <cfvo type="num" val="0"/>
        <cfvo type="num" val="1"/>
        <color rgb="FFF43A4F"/>
      </dataBar>
      <extLst>
        <ext xmlns:x14="http://schemas.microsoft.com/office/spreadsheetml/2009/9/main" uri="{B025F937-C7B1-47D3-B67F-A62EFF666E3E}">
          <x14:id>{8CC3C361-FE49-491F-BDE5-3F34ED1312C3}</x14:id>
        </ext>
      </extLst>
    </cfRule>
  </conditionalFormatting>
  <conditionalFormatting sqref="I5">
    <cfRule type="dataBar" priority="2">
      <dataBar showValue="0">
        <cfvo type="num" val="0"/>
        <cfvo type="num" val="1"/>
        <color rgb="FFF43A4F"/>
      </dataBar>
      <extLst>
        <ext xmlns:x14="http://schemas.microsoft.com/office/spreadsheetml/2009/9/main" uri="{B025F937-C7B1-47D3-B67F-A62EFF666E3E}">
          <x14:id>{5313718F-0FF8-4D71-97DA-1DD65E591D31}</x14:id>
        </ext>
      </extLst>
    </cfRule>
  </conditionalFormatting>
  <pageMargins left="0.7" right="0.7" top="0.75" bottom="0.75" header="0.3" footer="0.3"/>
  <pageSetup paperSize="9" scale="63" orientation="portrait" horizontalDpi="300"/>
  <headerFooter>
    <oddFooter>&amp;C_x000D_&amp;1#&amp;"Verdana"&amp;7&amp;K000000 Confidential</oddFooter>
  </headerFooter>
  <drawing r:id="rId1"/>
  <extLst>
    <ext xmlns:x14="http://schemas.microsoft.com/office/spreadsheetml/2009/9/main" uri="{78C0D931-6437-407d-A8EE-F0AAD7539E65}">
      <x14:conditionalFormattings>
        <x14:conditionalFormatting xmlns:xm="http://schemas.microsoft.com/office/excel/2006/main">
          <x14:cfRule type="dataBar" id="{8CC3C361-FE49-491F-BDE5-3F34ED1312C3}">
            <x14:dataBar minLength="0" maxLength="100" gradient="0">
              <x14:cfvo type="num">
                <xm:f>0</xm:f>
              </x14:cfvo>
              <x14:cfvo type="num">
                <xm:f>1</xm:f>
              </x14:cfvo>
              <x14:negativeFillColor rgb="FFFF0000"/>
              <x14:axisColor rgb="FF000000"/>
            </x14:dataBar>
          </x14:cfRule>
          <xm:sqref>G5</xm:sqref>
        </x14:conditionalFormatting>
        <x14:conditionalFormatting xmlns:xm="http://schemas.microsoft.com/office/excel/2006/main">
          <x14:cfRule type="dataBar" id="{5313718F-0FF8-4D71-97DA-1DD65E591D31}">
            <x14:dataBar minLength="0" maxLength="100" gradient="0">
              <x14:cfvo type="num">
                <xm:f>0</xm:f>
              </x14:cfvo>
              <x14:cfvo type="num">
                <xm:f>1</xm:f>
              </x14:cfvo>
              <x14:negativeFillColor rgb="FFFF0000"/>
              <x14:axisColor rgb="FF000000"/>
            </x14:dataBar>
          </x14:cfRule>
          <xm:sqref>I5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7E4FD-6A02-4BBC-AE46-3308369F4CBE}">
  <sheetPr codeName="Sheet4">
    <tabColor rgb="FF00B0F0"/>
    <pageSetUpPr fitToPage="1"/>
  </sheetPr>
  <dimension ref="A1:O59"/>
  <sheetViews>
    <sheetView zoomScale="70" zoomScaleNormal="70" workbookViewId="0">
      <selection activeCell="B4" sqref="B4:I4"/>
    </sheetView>
  </sheetViews>
  <sheetFormatPr defaultColWidth="9.140625" defaultRowHeight="15" customHeight="1"/>
  <cols>
    <col min="1" max="1" width="3.5703125" style="36" customWidth="1"/>
    <col min="2" max="2" width="7" style="36" customWidth="1"/>
    <col min="3" max="3" width="14.140625" style="36" customWidth="1"/>
    <col min="4" max="4" width="24" style="36" customWidth="1"/>
    <col min="5" max="5" width="53" style="36" customWidth="1"/>
    <col min="6" max="6" width="8.5703125" style="36" customWidth="1"/>
    <col min="7" max="7" width="9.5703125" style="36" customWidth="1"/>
    <col min="8" max="8" width="8.5703125" style="36" customWidth="1"/>
    <col min="9" max="9" width="9.5703125" style="36" customWidth="1"/>
    <col min="10" max="10" width="3.5703125" style="36" customWidth="1"/>
    <col min="11" max="11" width="9.140625" style="36" bestFit="1"/>
    <col min="12" max="12" width="40.5703125" style="36" bestFit="1" customWidth="1"/>
    <col min="13" max="13" width="10.42578125" style="36" bestFit="1" customWidth="1"/>
    <col min="14" max="14" width="9.140625" style="36" bestFit="1"/>
    <col min="15" max="15" width="36.5703125" style="36" bestFit="1" customWidth="1"/>
    <col min="16" max="16" width="9.140625" style="36" bestFit="1"/>
    <col min="17" max="16384" width="9.140625" style="36"/>
  </cols>
  <sheetData>
    <row r="1" spans="1:15" ht="21" customHeight="1">
      <c r="A1" s="63"/>
      <c r="B1" s="64"/>
      <c r="C1" s="64"/>
      <c r="D1" s="64"/>
      <c r="E1" s="64"/>
      <c r="F1" s="64"/>
      <c r="G1" s="64"/>
      <c r="H1" s="64"/>
      <c r="I1" s="64"/>
      <c r="J1" s="65"/>
      <c r="K1" s="60"/>
      <c r="L1" s="60"/>
      <c r="M1" s="60"/>
      <c r="N1" s="60"/>
      <c r="O1" s="60"/>
    </row>
    <row r="2" spans="1:15" ht="112.5" customHeight="1">
      <c r="A2" s="66"/>
      <c r="B2" s="160" t="s">
        <v>116</v>
      </c>
      <c r="C2" s="161"/>
      <c r="D2" s="161"/>
      <c r="E2" s="162"/>
      <c r="F2" s="162"/>
      <c r="G2" s="162"/>
      <c r="H2" s="162"/>
      <c r="I2" s="163"/>
      <c r="J2" s="67"/>
      <c r="K2" s="60"/>
      <c r="L2" s="60"/>
      <c r="M2" s="60"/>
      <c r="N2" s="60"/>
      <c r="O2" s="60"/>
    </row>
    <row r="3" spans="1:15" ht="18.75" customHeight="1">
      <c r="A3" s="66"/>
      <c r="B3" s="37"/>
      <c r="C3" s="37"/>
      <c r="D3" s="37"/>
      <c r="E3" s="38"/>
      <c r="F3" s="38"/>
      <c r="G3" s="38"/>
      <c r="H3" s="38"/>
      <c r="I3" s="38"/>
      <c r="J3" s="67"/>
      <c r="K3" s="60"/>
      <c r="L3" s="60"/>
      <c r="M3" s="60"/>
      <c r="N3" s="60"/>
      <c r="O3" s="68"/>
    </row>
    <row r="4" spans="1:15" ht="18.75" customHeight="1">
      <c r="A4" s="66"/>
      <c r="B4" s="168" t="s">
        <v>117</v>
      </c>
      <c r="C4" s="169"/>
      <c r="D4" s="169"/>
      <c r="E4" s="169"/>
      <c r="F4" s="169"/>
      <c r="G4" s="169"/>
      <c r="H4" s="169"/>
      <c r="I4" s="169"/>
      <c r="J4" s="67"/>
      <c r="K4" s="60"/>
      <c r="L4" s="60"/>
      <c r="M4" s="60"/>
      <c r="N4" s="60"/>
      <c r="O4" s="68"/>
    </row>
    <row r="5" spans="1:15" ht="12.6" customHeight="1">
      <c r="A5" s="66"/>
      <c r="B5" s="37"/>
      <c r="C5" s="37"/>
      <c r="D5" s="37"/>
      <c r="E5" s="38"/>
      <c r="F5" s="38"/>
      <c r="G5" s="38"/>
      <c r="H5" s="38"/>
      <c r="I5" s="38"/>
      <c r="J5" s="67"/>
      <c r="K5" s="60"/>
      <c r="L5" s="60"/>
      <c r="M5" s="60"/>
      <c r="N5" s="60"/>
      <c r="O5" s="68"/>
    </row>
    <row r="6" spans="1:15" ht="30" customHeight="1">
      <c r="A6" s="66"/>
      <c r="B6" s="164" t="s">
        <v>118</v>
      </c>
      <c r="C6" s="164"/>
      <c r="D6" s="26"/>
      <c r="E6" s="49"/>
      <c r="F6" s="38"/>
      <c r="G6" s="38"/>
      <c r="H6" s="38"/>
      <c r="I6" s="38"/>
      <c r="J6" s="67"/>
      <c r="K6" s="60"/>
      <c r="L6" s="60"/>
      <c r="M6" s="60"/>
      <c r="N6" s="60"/>
      <c r="O6" s="68"/>
    </row>
    <row r="7" spans="1:15" ht="30" customHeight="1">
      <c r="A7" s="66"/>
      <c r="B7" s="164" t="s">
        <v>119</v>
      </c>
      <c r="C7" s="164"/>
      <c r="D7" s="26"/>
      <c r="E7" s="49"/>
      <c r="F7" s="38"/>
      <c r="G7" s="38"/>
      <c r="H7" s="38"/>
      <c r="I7" s="38"/>
      <c r="J7" s="67"/>
      <c r="K7" s="60"/>
      <c r="L7" s="60"/>
      <c r="M7" s="60"/>
      <c r="N7" s="60"/>
      <c r="O7" s="68"/>
    </row>
    <row r="8" spans="1:15" ht="30" customHeight="1">
      <c r="A8" s="66"/>
      <c r="B8" s="164" t="s">
        <v>120</v>
      </c>
      <c r="C8" s="164"/>
      <c r="D8" s="26"/>
      <c r="E8" s="49"/>
      <c r="F8" s="38"/>
      <c r="G8" s="38"/>
      <c r="H8" s="38"/>
      <c r="I8" s="38"/>
      <c r="J8" s="67"/>
      <c r="K8" s="60"/>
      <c r="L8" s="60"/>
      <c r="M8" s="60"/>
      <c r="N8" s="60"/>
      <c r="O8" s="68"/>
    </row>
    <row r="9" spans="1:15" ht="30" customHeight="1">
      <c r="A9" s="66"/>
      <c r="B9" s="170" t="s">
        <v>121</v>
      </c>
      <c r="C9" s="171"/>
      <c r="D9" s="26"/>
      <c r="E9" s="49"/>
      <c r="F9" s="38"/>
      <c r="G9" s="38"/>
      <c r="H9" s="38"/>
      <c r="I9" s="38"/>
      <c r="J9" s="67"/>
      <c r="K9" s="60"/>
      <c r="L9" s="60"/>
      <c r="M9" s="60"/>
      <c r="N9" s="60"/>
      <c r="O9" s="68"/>
    </row>
    <row r="10" spans="1:15" ht="30" customHeight="1">
      <c r="A10" s="66"/>
      <c r="B10" s="164" t="s">
        <v>122</v>
      </c>
      <c r="C10" s="164"/>
      <c r="D10" s="26"/>
      <c r="E10" s="49"/>
      <c r="F10" s="38"/>
      <c r="G10" s="38"/>
      <c r="H10" s="38"/>
      <c r="I10" s="38"/>
      <c r="J10" s="67"/>
      <c r="K10" s="60"/>
      <c r="L10" s="60"/>
      <c r="M10" s="60"/>
      <c r="N10" s="60"/>
      <c r="O10" s="68"/>
    </row>
    <row r="11" spans="1:15" ht="30" customHeight="1">
      <c r="A11" s="66"/>
      <c r="B11" s="164" t="s">
        <v>123</v>
      </c>
      <c r="C11" s="164"/>
      <c r="D11" s="26"/>
      <c r="E11" s="38"/>
      <c r="F11" s="38"/>
      <c r="G11" s="38"/>
      <c r="H11" s="38"/>
      <c r="I11" s="38"/>
      <c r="J11" s="67"/>
      <c r="K11" s="60"/>
      <c r="L11" s="60"/>
      <c r="M11" s="60"/>
      <c r="N11" s="60"/>
      <c r="O11" s="68"/>
    </row>
    <row r="12" spans="1:15" ht="30" customHeight="1">
      <c r="A12" s="66"/>
      <c r="B12" s="69"/>
      <c r="C12" s="69"/>
      <c r="D12" s="69"/>
      <c r="E12" s="69"/>
      <c r="F12" s="69"/>
      <c r="G12" s="69"/>
      <c r="H12" s="69"/>
      <c r="I12" s="69"/>
      <c r="J12" s="67"/>
      <c r="K12" s="60"/>
      <c r="L12" s="60"/>
      <c r="M12" s="60"/>
      <c r="N12" s="60"/>
      <c r="O12" s="68"/>
    </row>
    <row r="13" spans="1:15" ht="51.6" customHeight="1">
      <c r="A13" s="66"/>
      <c r="B13" s="69"/>
      <c r="C13" s="69"/>
      <c r="D13" s="69"/>
      <c r="E13" s="69"/>
      <c r="F13" s="165" t="s">
        <v>124</v>
      </c>
      <c r="G13" s="166"/>
      <c r="H13" s="167" t="s">
        <v>125</v>
      </c>
      <c r="I13" s="167"/>
      <c r="J13" s="67"/>
      <c r="K13" s="60"/>
      <c r="L13" s="60"/>
      <c r="M13" s="60"/>
      <c r="N13" s="60"/>
      <c r="O13" s="60"/>
    </row>
    <row r="14" spans="1:15" ht="21.6" customHeight="1">
      <c r="A14" s="66"/>
      <c r="B14" s="175" t="s">
        <v>126</v>
      </c>
      <c r="C14" s="175"/>
      <c r="D14" s="175"/>
      <c r="E14" s="175"/>
      <c r="F14" s="39">
        <f>AVERAGE(F15,F27)</f>
        <v>0</v>
      </c>
      <c r="G14" s="40">
        <f>IF(AND(ISNUMBER(F14), F14&gt;1), F14/100, F14)</f>
        <v>0</v>
      </c>
      <c r="H14" s="39">
        <f>Weights!F17</f>
        <v>0</v>
      </c>
      <c r="I14" s="40">
        <f>IF(AND(ISNUMBER(H14), H14&gt;1), H14/100, H14)</f>
        <v>0</v>
      </c>
      <c r="J14" s="67"/>
      <c r="K14" s="60"/>
      <c r="L14" s="60"/>
      <c r="M14" s="60"/>
      <c r="N14" s="60"/>
      <c r="O14" s="60"/>
    </row>
    <row r="15" spans="1:15" s="98" customFormat="1" ht="21.6" customHeight="1">
      <c r="A15" s="94"/>
      <c r="B15" s="70">
        <v>2</v>
      </c>
      <c r="C15" s="176" t="s">
        <v>127</v>
      </c>
      <c r="D15" s="177"/>
      <c r="E15" s="178"/>
      <c r="F15" s="95">
        <f>Scoring!F3</f>
        <v>0</v>
      </c>
      <c r="G15" s="95">
        <f t="shared" ref="G15" si="0">F15</f>
        <v>0</v>
      </c>
      <c r="H15" s="95">
        <f>Scoring!G3</f>
        <v>0</v>
      </c>
      <c r="I15" s="95">
        <f t="shared" ref="I15:I26" si="1">H15</f>
        <v>0</v>
      </c>
      <c r="J15" s="96"/>
      <c r="K15" s="97"/>
      <c r="L15" s="97"/>
      <c r="M15" s="97"/>
      <c r="N15" s="97"/>
      <c r="O15" s="97"/>
    </row>
    <row r="16" spans="1:15" s="98" customFormat="1" ht="21.6" customHeight="1">
      <c r="A16" s="94"/>
      <c r="B16" s="35">
        <v>2.1</v>
      </c>
      <c r="C16" s="172" t="s">
        <v>128</v>
      </c>
      <c r="D16" s="173"/>
      <c r="E16" s="174"/>
      <c r="F16" s="104">
        <f>Scoring!F4</f>
        <v>0</v>
      </c>
      <c r="G16" s="105">
        <f>F16</f>
        <v>0</v>
      </c>
      <c r="H16" s="104">
        <f>Scoring!G4</f>
        <v>0</v>
      </c>
      <c r="I16" s="105">
        <f t="shared" si="1"/>
        <v>0</v>
      </c>
      <c r="J16" s="96"/>
      <c r="K16" s="97"/>
      <c r="L16" s="97"/>
      <c r="M16" s="97"/>
      <c r="N16" s="97"/>
      <c r="O16" s="97"/>
    </row>
    <row r="17" spans="1:15" s="98" customFormat="1" ht="21.6" customHeight="1">
      <c r="A17" s="94"/>
      <c r="B17" s="35">
        <v>2.2000000000000002</v>
      </c>
      <c r="C17" s="101" t="s">
        <v>129</v>
      </c>
      <c r="D17" s="102"/>
      <c r="E17" s="103"/>
      <c r="F17" s="104">
        <f>Scoring!F5</f>
        <v>0</v>
      </c>
      <c r="G17" s="105">
        <f t="shared" ref="G17:G26" si="2">F17</f>
        <v>0</v>
      </c>
      <c r="H17" s="104">
        <f>Scoring!G5</f>
        <v>0</v>
      </c>
      <c r="I17" s="105">
        <f t="shared" si="1"/>
        <v>0</v>
      </c>
      <c r="J17" s="96"/>
      <c r="K17" s="97"/>
      <c r="L17" s="97"/>
      <c r="M17" s="97"/>
      <c r="N17" s="97"/>
      <c r="O17" s="97"/>
    </row>
    <row r="18" spans="1:15" s="98" customFormat="1" ht="21.6" customHeight="1">
      <c r="A18" s="94"/>
      <c r="B18" s="35">
        <v>2.2999999999999998</v>
      </c>
      <c r="C18" s="101" t="s">
        <v>130</v>
      </c>
      <c r="D18" s="102"/>
      <c r="E18" s="103"/>
      <c r="F18" s="104">
        <f>Scoring!F6</f>
        <v>0</v>
      </c>
      <c r="G18" s="105">
        <f t="shared" si="2"/>
        <v>0</v>
      </c>
      <c r="H18" s="104">
        <f>Scoring!G6</f>
        <v>0</v>
      </c>
      <c r="I18" s="105">
        <f t="shared" si="1"/>
        <v>0</v>
      </c>
      <c r="J18" s="96"/>
      <c r="K18" s="97"/>
      <c r="L18" s="97"/>
      <c r="M18" s="97"/>
      <c r="N18" s="97"/>
      <c r="O18" s="97"/>
    </row>
    <row r="19" spans="1:15" s="98" customFormat="1" ht="21.6" customHeight="1">
      <c r="A19" s="94"/>
      <c r="B19" s="35">
        <v>2.4</v>
      </c>
      <c r="C19" s="101" t="s">
        <v>131</v>
      </c>
      <c r="D19" s="102"/>
      <c r="E19" s="103"/>
      <c r="F19" s="104">
        <f>Scoring!F7</f>
        <v>0</v>
      </c>
      <c r="G19" s="105">
        <f t="shared" si="2"/>
        <v>0</v>
      </c>
      <c r="H19" s="104">
        <f>Scoring!G7</f>
        <v>0</v>
      </c>
      <c r="I19" s="105">
        <f t="shared" si="1"/>
        <v>0</v>
      </c>
      <c r="J19" s="96"/>
      <c r="K19" s="97"/>
      <c r="L19" s="97"/>
      <c r="M19" s="97"/>
      <c r="N19" s="97"/>
      <c r="O19" s="97"/>
    </row>
    <row r="20" spans="1:15" s="98" customFormat="1" ht="21.6" customHeight="1">
      <c r="A20" s="94"/>
      <c r="B20" s="35">
        <v>2.5</v>
      </c>
      <c r="C20" s="101" t="s">
        <v>132</v>
      </c>
      <c r="D20" s="102"/>
      <c r="E20" s="103"/>
      <c r="F20" s="104">
        <f>Scoring!F8</f>
        <v>0</v>
      </c>
      <c r="G20" s="105">
        <f t="shared" si="2"/>
        <v>0</v>
      </c>
      <c r="H20" s="104">
        <f>Scoring!G8</f>
        <v>0</v>
      </c>
      <c r="I20" s="105">
        <f t="shared" si="1"/>
        <v>0</v>
      </c>
      <c r="J20" s="96"/>
      <c r="K20" s="97"/>
      <c r="L20" s="97"/>
      <c r="M20" s="97"/>
      <c r="N20" s="97"/>
      <c r="O20" s="97"/>
    </row>
    <row r="21" spans="1:15" s="98" customFormat="1" ht="21.6" customHeight="1">
      <c r="A21" s="94"/>
      <c r="B21" s="35">
        <v>2.6</v>
      </c>
      <c r="C21" s="101" t="s">
        <v>133</v>
      </c>
      <c r="D21" s="102"/>
      <c r="E21" s="103"/>
      <c r="F21" s="104">
        <f>Scoring!F9</f>
        <v>0</v>
      </c>
      <c r="G21" s="105">
        <f t="shared" si="2"/>
        <v>0</v>
      </c>
      <c r="H21" s="104">
        <f>Scoring!G9</f>
        <v>0</v>
      </c>
      <c r="I21" s="105">
        <f t="shared" si="1"/>
        <v>0</v>
      </c>
      <c r="J21" s="96"/>
      <c r="K21" s="97"/>
      <c r="L21" s="97"/>
      <c r="M21" s="97"/>
      <c r="N21" s="97"/>
      <c r="O21" s="97"/>
    </row>
    <row r="22" spans="1:15" s="98" customFormat="1" ht="21.6" customHeight="1">
      <c r="A22" s="94"/>
      <c r="B22" s="35">
        <v>2.7</v>
      </c>
      <c r="C22" s="101" t="s">
        <v>134</v>
      </c>
      <c r="D22" s="102"/>
      <c r="E22" s="103"/>
      <c r="F22" s="104">
        <f>Scoring!F10</f>
        <v>0</v>
      </c>
      <c r="G22" s="105">
        <f t="shared" si="2"/>
        <v>0</v>
      </c>
      <c r="H22" s="104">
        <f>Scoring!G10</f>
        <v>0</v>
      </c>
      <c r="I22" s="105">
        <f t="shared" si="1"/>
        <v>0</v>
      </c>
      <c r="J22" s="96"/>
      <c r="K22" s="97"/>
      <c r="L22" s="97"/>
      <c r="M22" s="97"/>
      <c r="N22" s="97"/>
      <c r="O22" s="97"/>
    </row>
    <row r="23" spans="1:15" s="98" customFormat="1" ht="21.6" customHeight="1">
      <c r="A23" s="94"/>
      <c r="B23" s="35">
        <v>2.8</v>
      </c>
      <c r="C23" s="101" t="s">
        <v>135</v>
      </c>
      <c r="D23" s="102"/>
      <c r="E23" s="103"/>
      <c r="F23" s="104">
        <f>Scoring!F11</f>
        <v>0</v>
      </c>
      <c r="G23" s="105">
        <f t="shared" si="2"/>
        <v>0</v>
      </c>
      <c r="H23" s="104">
        <f>Scoring!G11</f>
        <v>0</v>
      </c>
      <c r="I23" s="105">
        <f t="shared" si="1"/>
        <v>0</v>
      </c>
      <c r="J23" s="96"/>
      <c r="K23" s="97"/>
      <c r="L23" s="97"/>
      <c r="M23" s="97"/>
      <c r="N23" s="97"/>
      <c r="O23" s="97"/>
    </row>
    <row r="24" spans="1:15" s="98" customFormat="1" ht="21.6" customHeight="1">
      <c r="A24" s="94"/>
      <c r="B24" s="35">
        <v>2.9</v>
      </c>
      <c r="C24" s="101" t="s">
        <v>136</v>
      </c>
      <c r="D24" s="102"/>
      <c r="E24" s="103"/>
      <c r="F24" s="104">
        <f>Scoring!F12</f>
        <v>0</v>
      </c>
      <c r="G24" s="105">
        <f t="shared" si="2"/>
        <v>0</v>
      </c>
      <c r="H24" s="104">
        <f>Scoring!G12</f>
        <v>0</v>
      </c>
      <c r="I24" s="105">
        <f t="shared" si="1"/>
        <v>0</v>
      </c>
      <c r="J24" s="96"/>
      <c r="K24" s="97"/>
      <c r="L24" s="97"/>
      <c r="M24" s="97"/>
      <c r="N24" s="97"/>
      <c r="O24" s="97"/>
    </row>
    <row r="25" spans="1:15" s="98" customFormat="1" ht="21.6" customHeight="1">
      <c r="A25" s="94"/>
      <c r="B25" s="91">
        <v>2.1</v>
      </c>
      <c r="C25" s="101" t="s">
        <v>137</v>
      </c>
      <c r="D25" s="102"/>
      <c r="E25" s="103"/>
      <c r="F25" s="104">
        <f>Scoring!F13</f>
        <v>0</v>
      </c>
      <c r="G25" s="105">
        <f t="shared" si="2"/>
        <v>0</v>
      </c>
      <c r="H25" s="104">
        <f>Scoring!G13</f>
        <v>0</v>
      </c>
      <c r="I25" s="105">
        <f t="shared" si="1"/>
        <v>0</v>
      </c>
      <c r="J25" s="96"/>
      <c r="K25" s="97"/>
      <c r="L25" s="97"/>
      <c r="M25" s="97"/>
      <c r="N25" s="97"/>
      <c r="O25" s="97"/>
    </row>
    <row r="26" spans="1:15" s="98" customFormat="1" ht="21.6" customHeight="1">
      <c r="A26" s="94"/>
      <c r="B26" s="35">
        <v>2.11</v>
      </c>
      <c r="C26" s="101" t="s">
        <v>138</v>
      </c>
      <c r="D26" s="102"/>
      <c r="E26" s="103"/>
      <c r="F26" s="104">
        <f>Scoring!F14</f>
        <v>0</v>
      </c>
      <c r="G26" s="105">
        <f t="shared" si="2"/>
        <v>0</v>
      </c>
      <c r="H26" s="104">
        <f>Scoring!G14</f>
        <v>0</v>
      </c>
      <c r="I26" s="105">
        <f t="shared" si="1"/>
        <v>0</v>
      </c>
      <c r="J26" s="96"/>
      <c r="K26" s="97"/>
      <c r="L26" s="97"/>
      <c r="M26" s="97"/>
      <c r="N26" s="97"/>
      <c r="O26" s="97"/>
    </row>
    <row r="27" spans="1:15" s="98" customFormat="1" ht="18.75" customHeight="1">
      <c r="A27" s="94"/>
      <c r="B27" s="70">
        <v>3</v>
      </c>
      <c r="C27" s="176" t="s">
        <v>139</v>
      </c>
      <c r="D27" s="177"/>
      <c r="E27" s="178"/>
      <c r="F27" s="95">
        <f>Scoring!F15</f>
        <v>0</v>
      </c>
      <c r="G27" s="95">
        <f t="shared" ref="G27:G30" si="3">F27</f>
        <v>0</v>
      </c>
      <c r="H27" s="95">
        <f>Scoring!G15</f>
        <v>0</v>
      </c>
      <c r="I27" s="95">
        <f t="shared" ref="I27:I30" si="4">H27</f>
        <v>0</v>
      </c>
      <c r="J27" s="96"/>
      <c r="K27" s="97"/>
      <c r="L27" s="97"/>
      <c r="M27" s="97"/>
      <c r="N27" s="99"/>
      <c r="O27" s="100"/>
    </row>
    <row r="28" spans="1:15" s="98" customFormat="1" ht="18.75" customHeight="1">
      <c r="A28" s="94"/>
      <c r="B28" s="35">
        <v>3.1</v>
      </c>
      <c r="C28" s="172" t="s">
        <v>140</v>
      </c>
      <c r="D28" s="173"/>
      <c r="E28" s="174"/>
      <c r="F28" s="104">
        <f>Scoring!F16</f>
        <v>0</v>
      </c>
      <c r="G28" s="105">
        <f t="shared" si="3"/>
        <v>0</v>
      </c>
      <c r="H28" s="104">
        <f>Scoring!G16</f>
        <v>0</v>
      </c>
      <c r="I28" s="105">
        <f t="shared" si="4"/>
        <v>0</v>
      </c>
      <c r="J28" s="96"/>
      <c r="K28" s="97"/>
      <c r="L28" s="97"/>
      <c r="M28" s="97"/>
      <c r="N28" s="97"/>
      <c r="O28" s="97"/>
    </row>
    <row r="29" spans="1:15" s="98" customFormat="1" ht="18.75" customHeight="1">
      <c r="A29" s="94"/>
      <c r="B29" s="35">
        <v>3.2</v>
      </c>
      <c r="C29" s="172" t="s">
        <v>141</v>
      </c>
      <c r="D29" s="173"/>
      <c r="E29" s="174"/>
      <c r="F29" s="104">
        <f>Scoring!F17</f>
        <v>0</v>
      </c>
      <c r="G29" s="105">
        <f t="shared" si="3"/>
        <v>0</v>
      </c>
      <c r="H29" s="104">
        <f>Scoring!G17</f>
        <v>0</v>
      </c>
      <c r="I29" s="105">
        <f t="shared" si="4"/>
        <v>0</v>
      </c>
      <c r="J29" s="96"/>
      <c r="K29" s="97"/>
      <c r="L29" s="97"/>
      <c r="M29" s="97"/>
      <c r="N29" s="97"/>
      <c r="O29" s="97"/>
    </row>
    <row r="30" spans="1:15" s="98" customFormat="1" ht="18.75" customHeight="1">
      <c r="A30" s="94"/>
      <c r="B30" s="35">
        <v>3.3</v>
      </c>
      <c r="C30" s="172" t="s">
        <v>142</v>
      </c>
      <c r="D30" s="173"/>
      <c r="E30" s="174"/>
      <c r="F30" s="104">
        <f>Scoring!F18</f>
        <v>0</v>
      </c>
      <c r="G30" s="105">
        <f t="shared" si="3"/>
        <v>0</v>
      </c>
      <c r="H30" s="104">
        <f>Scoring!G18</f>
        <v>0</v>
      </c>
      <c r="I30" s="105">
        <f t="shared" si="4"/>
        <v>0</v>
      </c>
      <c r="J30" s="96"/>
      <c r="K30" s="97"/>
      <c r="L30" s="97"/>
      <c r="M30" s="97"/>
      <c r="N30" s="97"/>
      <c r="O30" s="97"/>
    </row>
    <row r="31" spans="1:15" ht="18.75" customHeight="1" thickBot="1">
      <c r="A31" s="74"/>
      <c r="B31" s="75"/>
      <c r="C31" s="75"/>
      <c r="D31" s="75"/>
      <c r="E31" s="75"/>
      <c r="F31" s="75"/>
      <c r="G31" s="75"/>
      <c r="H31" s="75"/>
      <c r="I31" s="75"/>
      <c r="J31" s="76"/>
      <c r="K31" s="60"/>
      <c r="L31" s="60"/>
      <c r="M31" s="60"/>
      <c r="N31" s="60"/>
      <c r="O31" s="60"/>
    </row>
    <row r="32" spans="1:15" ht="18.75" customHeight="1" thickTop="1">
      <c r="A32" s="60"/>
      <c r="B32" s="60"/>
      <c r="C32" s="60"/>
      <c r="D32" s="60"/>
      <c r="E32" s="60"/>
      <c r="F32" s="60"/>
      <c r="G32" s="60"/>
      <c r="H32" s="60"/>
      <c r="I32" s="60"/>
      <c r="J32" s="60"/>
      <c r="K32" s="60"/>
      <c r="L32" s="60"/>
      <c r="M32" s="60"/>
      <c r="N32" s="60"/>
      <c r="O32" s="60"/>
    </row>
    <row r="33" spans="1:15" ht="18.75" customHeight="1">
      <c r="A33" s="60"/>
      <c r="B33" s="60"/>
      <c r="C33" s="60"/>
      <c r="D33" s="60"/>
      <c r="E33" s="60"/>
      <c r="F33" s="60"/>
      <c r="G33" s="60"/>
      <c r="H33" s="60"/>
      <c r="I33" s="60"/>
      <c r="J33" s="60"/>
      <c r="K33" s="60"/>
      <c r="L33" s="60"/>
      <c r="M33" s="60"/>
      <c r="N33" s="60"/>
      <c r="O33" s="60"/>
    </row>
    <row r="34" spans="1:15" ht="18.75" customHeight="1">
      <c r="A34" s="60"/>
      <c r="B34" s="60"/>
      <c r="C34" s="60"/>
      <c r="D34" s="60"/>
      <c r="E34" s="60"/>
      <c r="F34" s="60"/>
      <c r="G34" s="60"/>
      <c r="H34" s="60"/>
      <c r="I34" s="60"/>
      <c r="J34" s="60"/>
      <c r="K34" s="60"/>
      <c r="L34" s="60"/>
      <c r="M34" s="60"/>
      <c r="N34" s="60"/>
      <c r="O34" s="60"/>
    </row>
    <row r="35" spans="1:15" ht="18.75" customHeight="1">
      <c r="A35" s="60"/>
      <c r="B35" s="60"/>
      <c r="C35" s="60"/>
      <c r="D35" s="60"/>
      <c r="E35" s="60"/>
      <c r="F35" s="60"/>
      <c r="G35" s="60"/>
      <c r="H35" s="60"/>
      <c r="I35" s="60"/>
      <c r="J35" s="60"/>
      <c r="K35" s="60"/>
      <c r="L35" s="60"/>
      <c r="M35" s="60"/>
      <c r="N35" s="60"/>
      <c r="O35" s="60"/>
    </row>
    <row r="36" spans="1:15" ht="18.75" customHeight="1">
      <c r="A36" s="60"/>
      <c r="B36" s="60"/>
      <c r="C36" s="60"/>
      <c r="D36" s="60"/>
      <c r="E36" s="60"/>
      <c r="F36" s="60"/>
      <c r="G36" s="60"/>
      <c r="H36" s="60"/>
      <c r="I36" s="60"/>
      <c r="J36" s="60"/>
      <c r="K36" s="60"/>
      <c r="L36" s="60"/>
      <c r="M36" s="60"/>
      <c r="N36" s="60"/>
      <c r="O36" s="60"/>
    </row>
    <row r="37" spans="1:15" ht="18.75" customHeight="1">
      <c r="A37" s="60"/>
      <c r="B37" s="60"/>
      <c r="C37" s="60"/>
      <c r="D37" s="60"/>
      <c r="E37" s="60"/>
      <c r="F37" s="60"/>
      <c r="G37" s="60"/>
      <c r="H37" s="60"/>
      <c r="I37" s="60"/>
      <c r="J37" s="60"/>
      <c r="K37" s="60"/>
      <c r="L37" s="60"/>
      <c r="M37" s="60"/>
      <c r="N37" s="60"/>
      <c r="O37" s="60"/>
    </row>
    <row r="38" spans="1:15" ht="18.75" customHeight="1">
      <c r="A38" s="60"/>
      <c r="B38" s="60"/>
      <c r="C38" s="60"/>
      <c r="D38" s="60"/>
      <c r="E38" s="60"/>
      <c r="F38" s="60"/>
      <c r="G38" s="60"/>
      <c r="H38" s="60"/>
      <c r="I38" s="60"/>
      <c r="J38" s="60"/>
      <c r="K38" s="60"/>
      <c r="L38" s="60"/>
      <c r="M38" s="60"/>
      <c r="N38" s="60"/>
      <c r="O38" s="60"/>
    </row>
    <row r="39" spans="1:15" ht="18.75" customHeight="1">
      <c r="A39" s="60"/>
      <c r="B39" s="60"/>
      <c r="C39" s="60"/>
      <c r="D39" s="60"/>
      <c r="E39" s="60"/>
      <c r="F39" s="60"/>
      <c r="G39" s="60"/>
      <c r="H39" s="60"/>
      <c r="I39" s="60"/>
      <c r="J39" s="60"/>
      <c r="K39" s="60"/>
      <c r="L39" s="60"/>
      <c r="M39" s="60"/>
      <c r="N39" s="60"/>
      <c r="O39" s="60"/>
    </row>
    <row r="40" spans="1:15" ht="18.75" customHeight="1">
      <c r="A40" s="60"/>
      <c r="B40" s="60"/>
      <c r="C40" s="60"/>
      <c r="D40" s="60"/>
      <c r="E40" s="60"/>
      <c r="F40" s="60"/>
      <c r="G40" s="60"/>
      <c r="H40" s="60"/>
      <c r="I40" s="60"/>
      <c r="J40" s="60"/>
      <c r="K40" s="60"/>
      <c r="L40" s="60"/>
      <c r="M40" s="60"/>
      <c r="N40" s="60"/>
      <c r="O40" s="60"/>
    </row>
    <row r="41" spans="1:15" ht="18.75" customHeight="1">
      <c r="A41" s="60"/>
      <c r="B41" s="60"/>
      <c r="C41" s="60"/>
      <c r="D41" s="60"/>
      <c r="E41" s="60"/>
      <c r="F41" s="60"/>
      <c r="G41" s="60"/>
      <c r="H41" s="60"/>
      <c r="I41" s="60"/>
      <c r="J41" s="60"/>
      <c r="K41" s="60"/>
      <c r="L41" s="60"/>
      <c r="M41" s="60"/>
      <c r="N41" s="60"/>
      <c r="O41" s="60"/>
    </row>
    <row r="42" spans="1:15" ht="18.75" customHeight="1">
      <c r="A42" s="60"/>
      <c r="B42" s="60"/>
      <c r="C42" s="60"/>
      <c r="D42" s="60"/>
      <c r="E42" s="60"/>
      <c r="F42" s="60"/>
      <c r="G42" s="60"/>
      <c r="H42" s="60"/>
      <c r="I42" s="60"/>
      <c r="J42" s="60"/>
      <c r="K42" s="60"/>
      <c r="L42" s="60"/>
      <c r="M42" s="60"/>
      <c r="N42" s="60"/>
      <c r="O42" s="60"/>
    </row>
    <row r="43" spans="1:15" ht="18.75" customHeight="1">
      <c r="A43" s="60"/>
      <c r="B43" s="60"/>
      <c r="C43" s="60"/>
      <c r="D43" s="60"/>
      <c r="E43" s="60"/>
      <c r="F43" s="60"/>
      <c r="G43" s="60"/>
      <c r="H43" s="60"/>
      <c r="I43" s="60"/>
      <c r="J43" s="60"/>
      <c r="K43" s="60"/>
      <c r="L43" s="60"/>
      <c r="M43" s="60"/>
      <c r="N43" s="60"/>
      <c r="O43" s="60"/>
    </row>
    <row r="44" spans="1:15" ht="18.75" customHeight="1">
      <c r="A44" s="60"/>
      <c r="B44" s="60"/>
      <c r="C44" s="60"/>
      <c r="D44" s="60"/>
      <c r="E44" s="60"/>
      <c r="F44" s="60"/>
      <c r="G44" s="60"/>
      <c r="H44" s="60"/>
      <c r="I44" s="60"/>
      <c r="J44" s="60"/>
      <c r="K44" s="60"/>
      <c r="L44" s="60"/>
      <c r="M44" s="60"/>
      <c r="N44" s="60"/>
      <c r="O44" s="60"/>
    </row>
    <row r="45" spans="1:15" ht="14.45">
      <c r="A45" s="60"/>
      <c r="B45" s="60"/>
      <c r="C45" s="60"/>
      <c r="D45" s="60"/>
      <c r="E45" s="60"/>
      <c r="F45" s="60"/>
      <c r="G45" s="60"/>
      <c r="H45" s="60"/>
      <c r="I45" s="60"/>
      <c r="J45" s="60"/>
      <c r="K45" s="60"/>
      <c r="L45" s="60"/>
      <c r="M45" s="60"/>
      <c r="N45" s="60"/>
      <c r="O45" s="60"/>
    </row>
    <row r="46" spans="1:15" ht="14.45">
      <c r="A46" s="60"/>
      <c r="B46" s="60"/>
      <c r="C46" s="60"/>
      <c r="D46" s="60"/>
      <c r="E46" s="60"/>
      <c r="F46" s="60"/>
      <c r="G46" s="60"/>
      <c r="H46" s="60"/>
      <c r="I46" s="60"/>
      <c r="J46" s="60"/>
      <c r="K46" s="60"/>
      <c r="L46" s="60"/>
      <c r="M46" s="60"/>
      <c r="N46" s="60"/>
      <c r="O46" s="60"/>
    </row>
    <row r="47" spans="1:15" ht="14.45">
      <c r="A47" s="60"/>
      <c r="B47" s="60"/>
      <c r="C47" s="77"/>
      <c r="D47" s="77"/>
      <c r="E47" s="77"/>
      <c r="F47" s="60"/>
      <c r="G47" s="60"/>
      <c r="H47" s="60"/>
      <c r="I47" s="60"/>
      <c r="J47" s="60"/>
      <c r="K47" s="60"/>
      <c r="L47" s="60"/>
      <c r="M47" s="60"/>
      <c r="N47" s="60"/>
      <c r="O47" s="60"/>
    </row>
    <row r="48" spans="1:15" ht="14.45">
      <c r="A48" s="60"/>
      <c r="B48" s="60"/>
      <c r="C48" s="77"/>
      <c r="D48" s="77"/>
      <c r="E48" s="77"/>
      <c r="F48" s="60"/>
      <c r="G48" s="60"/>
      <c r="H48" s="60"/>
      <c r="I48" s="60"/>
      <c r="J48" s="60"/>
      <c r="K48" s="60"/>
      <c r="L48" s="60"/>
      <c r="M48" s="60"/>
      <c r="N48" s="60"/>
      <c r="O48" s="60"/>
    </row>
    <row r="49" spans="3:5" ht="14.45">
      <c r="C49" s="77"/>
      <c r="D49" s="77"/>
      <c r="E49" s="77"/>
    </row>
    <row r="50" spans="3:5" ht="14.45">
      <c r="C50" s="77"/>
      <c r="D50" s="77"/>
      <c r="E50" s="77"/>
    </row>
    <row r="51" spans="3:5" ht="14.45">
      <c r="C51" s="77"/>
      <c r="D51" s="77"/>
      <c r="E51" s="77"/>
    </row>
    <row r="52" spans="3:5" ht="15.95" customHeight="1">
      <c r="C52" s="77"/>
      <c r="D52" s="77"/>
      <c r="E52" s="77"/>
    </row>
    <row r="53" spans="3:5" ht="14.45">
      <c r="C53" s="77"/>
      <c r="D53" s="77"/>
      <c r="E53" s="77"/>
    </row>
    <row r="54" spans="3:5" ht="14.45">
      <c r="C54" s="77"/>
      <c r="D54" s="77"/>
      <c r="E54" s="77"/>
    </row>
    <row r="55" spans="3:5" ht="14.45">
      <c r="C55" s="77"/>
      <c r="D55" s="77"/>
      <c r="E55" s="77"/>
    </row>
    <row r="56" spans="3:5" ht="14.45">
      <c r="C56" s="77"/>
      <c r="D56" s="77"/>
      <c r="E56" s="77"/>
    </row>
    <row r="57" spans="3:5" ht="14.45">
      <c r="C57" s="77"/>
      <c r="D57" s="77"/>
      <c r="E57" s="77"/>
    </row>
    <row r="58" spans="3:5" ht="14.45">
      <c r="C58" s="77"/>
      <c r="D58" s="77"/>
      <c r="E58" s="77"/>
    </row>
    <row r="59" spans="3:5" ht="14.45">
      <c r="C59" s="77"/>
      <c r="D59" s="77"/>
      <c r="E59" s="77"/>
    </row>
  </sheetData>
  <mergeCells count="17">
    <mergeCell ref="C30:E30"/>
    <mergeCell ref="B14:E14"/>
    <mergeCell ref="C15:E15"/>
    <mergeCell ref="C16:E16"/>
    <mergeCell ref="C27:E27"/>
    <mergeCell ref="C28:E28"/>
    <mergeCell ref="C29:E29"/>
    <mergeCell ref="B2:I2"/>
    <mergeCell ref="B10:C10"/>
    <mergeCell ref="B11:C11"/>
    <mergeCell ref="F13:G13"/>
    <mergeCell ref="H13:I13"/>
    <mergeCell ref="B6:C6"/>
    <mergeCell ref="B4:I4"/>
    <mergeCell ref="B9:C9"/>
    <mergeCell ref="B7:C7"/>
    <mergeCell ref="B8:C8"/>
  </mergeCells>
  <conditionalFormatting sqref="G14">
    <cfRule type="dataBar" priority="1">
      <dataBar showValue="0">
        <cfvo type="num" val="0"/>
        <cfvo type="num" val="1"/>
        <color rgb="FF66868F"/>
      </dataBar>
      <extLst>
        <ext xmlns:x14="http://schemas.microsoft.com/office/spreadsheetml/2009/9/main" uri="{B025F937-C7B1-47D3-B67F-A62EFF666E3E}">
          <x14:id>{2D806179-E610-4EDE-B7D1-A7397E03F236}</x14:id>
        </ext>
      </extLst>
    </cfRule>
  </conditionalFormatting>
  <conditionalFormatting sqref="I14">
    <cfRule type="dataBar" priority="2">
      <dataBar showValue="0">
        <cfvo type="num" val="0"/>
        <cfvo type="num" val="1"/>
        <color rgb="FF66868F"/>
      </dataBar>
      <extLst>
        <ext xmlns:x14="http://schemas.microsoft.com/office/spreadsheetml/2009/9/main" uri="{B025F937-C7B1-47D3-B67F-A62EFF666E3E}">
          <x14:id>{C5238F52-7680-47EF-A82C-31CA0195EA82}</x14:id>
        </ext>
      </extLst>
    </cfRule>
  </conditionalFormatting>
  <conditionalFormatting sqref="I15:I30">
    <cfRule type="dataBar" priority="269">
      <dataBar showValue="0">
        <cfvo type="min"/>
        <cfvo type="max"/>
        <color rgb="FF29C8C1"/>
      </dataBar>
      <extLst>
        <ext xmlns:x14="http://schemas.microsoft.com/office/spreadsheetml/2009/9/main" uri="{B025F937-C7B1-47D3-B67F-A62EFF666E3E}">
          <x14:id>{89B01B75-1344-4583-BFF4-5739EBBE6728}</x14:id>
        </ext>
      </extLst>
    </cfRule>
  </conditionalFormatting>
  <conditionalFormatting sqref="G15:G30">
    <cfRule type="dataBar" priority="270">
      <dataBar showValue="0">
        <cfvo type="min"/>
        <cfvo type="max"/>
        <color rgb="FF29C8C1"/>
      </dataBar>
      <extLst>
        <ext xmlns:x14="http://schemas.microsoft.com/office/spreadsheetml/2009/9/main" uri="{B025F937-C7B1-47D3-B67F-A62EFF666E3E}">
          <x14:id>{D74E3224-6F77-4D6D-8942-CE8F92EDDC11}</x14:id>
        </ext>
      </extLst>
    </cfRule>
  </conditionalFormatting>
  <dataValidations count="3">
    <dataValidation type="list" allowBlank="1" showInputMessage="1" showErrorMessage="1" sqref="D8" xr:uid="{BD02A678-6ABB-4BC8-87C3-3B7EB7FAA8AF}">
      <formula1>"Jurisdiction,Denmark,France,Germany,Sweden,Taiwan,The Netherlands,UK,United States"</formula1>
    </dataValidation>
    <dataValidation type="list" allowBlank="1" showInputMessage="1" showErrorMessage="1" sqref="D6" xr:uid="{B25742E1-CFF7-4560-9924-08CBA2D2AD6D}">
      <formula1>"management/ organisational, site, others, N/A"</formula1>
    </dataValidation>
    <dataValidation type="list" allowBlank="1" showInputMessage="1" showErrorMessage="1" sqref="D7" xr:uid="{70D6D89D-81A6-4C87-8C7C-82EB043176E4}">
      <formula1>"Development, Construction, O&amp;M, Decommissioning, N/A"</formula1>
    </dataValidation>
  </dataValidations>
  <pageMargins left="0.7" right="0.7" top="0.75" bottom="0.75" header="0.3" footer="0.3"/>
  <pageSetup paperSize="9" scale="61" orientation="portrait" horizontalDpi="300" r:id="rId1"/>
  <headerFooter>
    <oddFooter>&amp;C_x000D_&amp;1#&amp;"Verdana"&amp;7&amp;K000000 Confidential</oddFooter>
  </headerFooter>
  <ignoredErrors>
    <ignoredError sqref="H14:H16 H27:H30"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9945" r:id="rId4" name="Button 9">
              <controlPr defaultSize="0" print="0" autoFill="0" autoPict="0" macro="[0]!ResetAllToNotAssessed">
                <anchor moveWithCells="1">
                  <from>
                    <xdr:col>0</xdr:col>
                    <xdr:colOff>228600</xdr:colOff>
                    <xdr:row>11</xdr:row>
                    <xdr:rowOff>88900</xdr:rowOff>
                  </from>
                  <to>
                    <xdr:col>3</xdr:col>
                    <xdr:colOff>1358900</xdr:colOff>
                    <xdr:row>12</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2D806179-E610-4EDE-B7D1-A7397E03F236}">
            <x14:dataBar minLength="0" maxLength="100" gradient="0">
              <x14:cfvo type="num">
                <xm:f>0</xm:f>
              </x14:cfvo>
              <x14:cfvo type="num">
                <xm:f>1</xm:f>
              </x14:cfvo>
              <x14:negativeFillColor rgb="FFFF0000"/>
              <x14:axisColor rgb="FF000000"/>
            </x14:dataBar>
          </x14:cfRule>
          <xm:sqref>G14</xm:sqref>
        </x14:conditionalFormatting>
        <x14:conditionalFormatting xmlns:xm="http://schemas.microsoft.com/office/excel/2006/main">
          <x14:cfRule type="dataBar" id="{C5238F52-7680-47EF-A82C-31CA0195EA82}">
            <x14:dataBar minLength="0" maxLength="100" gradient="0">
              <x14:cfvo type="num">
                <xm:f>0</xm:f>
              </x14:cfvo>
              <x14:cfvo type="num">
                <xm:f>1</xm:f>
              </x14:cfvo>
              <x14:negativeFillColor rgb="FFFF0000"/>
              <x14:axisColor rgb="FF000000"/>
            </x14:dataBar>
          </x14:cfRule>
          <xm:sqref>I14</xm:sqref>
        </x14:conditionalFormatting>
        <x14:conditionalFormatting xmlns:xm="http://schemas.microsoft.com/office/excel/2006/main">
          <x14:cfRule type="dataBar" id="{89B01B75-1344-4583-BFF4-5739EBBE6728}">
            <x14:dataBar minLength="0" maxLength="100" gradient="0">
              <x14:cfvo type="autoMin"/>
              <x14:cfvo type="autoMax"/>
              <x14:negativeFillColor rgb="FFFF0000"/>
              <x14:axisColor rgb="FF000000"/>
            </x14:dataBar>
          </x14:cfRule>
          <xm:sqref>I15:I30</xm:sqref>
        </x14:conditionalFormatting>
        <x14:conditionalFormatting xmlns:xm="http://schemas.microsoft.com/office/excel/2006/main">
          <x14:cfRule type="dataBar" id="{D74E3224-6F77-4D6D-8942-CE8F92EDDC11}">
            <x14:dataBar minLength="0" maxLength="100" gradient="0">
              <x14:cfvo type="autoMin"/>
              <x14:cfvo type="autoMax"/>
              <x14:negativeFillColor rgb="FFFF0000"/>
              <x14:axisColor rgb="FF000000"/>
            </x14:dataBar>
          </x14:cfRule>
          <xm:sqref>G15:G30</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5F204-B72C-440E-8770-070D54DCC8DD}">
  <sheetPr codeName="Sheet12">
    <tabColor rgb="FF00B0F0"/>
    <pageSetUpPr fitToPage="1"/>
  </sheetPr>
  <dimension ref="A1:G61"/>
  <sheetViews>
    <sheetView zoomScale="80" zoomScaleNormal="80" workbookViewId="0">
      <selection activeCell="C61" sqref="C61"/>
    </sheetView>
  </sheetViews>
  <sheetFormatPr defaultColWidth="9.140625" defaultRowHeight="14.45"/>
  <cols>
    <col min="1" max="1" width="7.140625" style="2" customWidth="1"/>
    <col min="2" max="2" width="61.85546875" style="60"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06" t="s">
        <v>143</v>
      </c>
      <c r="B1" s="107"/>
      <c r="C1" s="108"/>
      <c r="D1" s="108"/>
      <c r="E1" s="16"/>
      <c r="F1" s="16"/>
      <c r="G1" s="17"/>
    </row>
    <row r="2" spans="1:7">
      <c r="A2" s="18" t="s">
        <v>144</v>
      </c>
      <c r="B2" s="19" t="s">
        <v>145</v>
      </c>
      <c r="C2" s="18" t="s">
        <v>146</v>
      </c>
      <c r="D2" s="18" t="s">
        <v>147</v>
      </c>
      <c r="E2" s="18" t="s">
        <v>148</v>
      </c>
      <c r="F2" s="18" t="s">
        <v>149</v>
      </c>
      <c r="G2" s="18" t="s">
        <v>150</v>
      </c>
    </row>
    <row r="3" spans="1:7">
      <c r="A3" s="20">
        <v>2.1</v>
      </c>
      <c r="B3" s="109" t="s">
        <v>151</v>
      </c>
      <c r="C3" s="109"/>
      <c r="D3" s="109"/>
      <c r="E3" s="109"/>
      <c r="F3" s="109"/>
      <c r="G3" s="109"/>
    </row>
    <row r="4" spans="1:7" ht="42">
      <c r="A4" s="21" t="s">
        <v>152</v>
      </c>
      <c r="B4" s="22" t="s">
        <v>153</v>
      </c>
      <c r="C4" s="62" t="s">
        <v>154</v>
      </c>
      <c r="D4" s="25"/>
      <c r="E4" s="22"/>
      <c r="F4" s="22"/>
      <c r="G4" s="22"/>
    </row>
    <row r="5" spans="1:7">
      <c r="A5" s="21" t="s">
        <v>155</v>
      </c>
      <c r="B5" s="24" t="s">
        <v>156</v>
      </c>
      <c r="C5" s="62" t="s">
        <v>154</v>
      </c>
      <c r="D5" s="25"/>
      <c r="E5" s="22"/>
      <c r="F5" s="22"/>
      <c r="G5" s="22"/>
    </row>
    <row r="6" spans="1:7" ht="21">
      <c r="A6" s="21" t="s">
        <v>157</v>
      </c>
      <c r="B6" s="24" t="s">
        <v>158</v>
      </c>
      <c r="C6" s="62" t="s">
        <v>154</v>
      </c>
      <c r="D6" s="25"/>
      <c r="E6" s="22"/>
      <c r="F6" s="22"/>
      <c r="G6" s="22"/>
    </row>
    <row r="7" spans="1:7" ht="21">
      <c r="A7" s="21" t="s">
        <v>159</v>
      </c>
      <c r="B7" s="24" t="s">
        <v>160</v>
      </c>
      <c r="C7" s="62" t="s">
        <v>154</v>
      </c>
      <c r="D7" s="25"/>
      <c r="E7" s="22"/>
      <c r="F7" s="22"/>
      <c r="G7" s="22"/>
    </row>
    <row r="8" spans="1:7">
      <c r="A8" s="20">
        <v>2.2000000000000002</v>
      </c>
      <c r="B8" s="109" t="s">
        <v>129</v>
      </c>
      <c r="C8" s="109"/>
      <c r="D8" s="109"/>
      <c r="E8" s="109"/>
      <c r="F8" s="109"/>
      <c r="G8" s="109"/>
    </row>
    <row r="9" spans="1:7" ht="21">
      <c r="A9" s="21" t="s">
        <v>161</v>
      </c>
      <c r="B9" s="24" t="s">
        <v>162</v>
      </c>
      <c r="C9" s="62" t="s">
        <v>154</v>
      </c>
      <c r="D9" s="25"/>
      <c r="E9" s="22"/>
      <c r="F9" s="22"/>
      <c r="G9" s="22"/>
    </row>
    <row r="10" spans="1:7" ht="21">
      <c r="A10" s="21" t="s">
        <v>163</v>
      </c>
      <c r="B10" s="34" t="s">
        <v>164</v>
      </c>
      <c r="C10" s="62" t="s">
        <v>154</v>
      </c>
      <c r="D10" s="23"/>
      <c r="E10" s="22"/>
      <c r="F10" s="22"/>
      <c r="G10" s="22"/>
    </row>
    <row r="11" spans="1:7" ht="31.5">
      <c r="A11" s="21" t="s">
        <v>165</v>
      </c>
      <c r="B11" s="22" t="s">
        <v>166</v>
      </c>
      <c r="C11" s="62" t="s">
        <v>154</v>
      </c>
      <c r="D11" s="22"/>
      <c r="E11" s="22"/>
      <c r="F11" s="22"/>
      <c r="G11" s="22"/>
    </row>
    <row r="12" spans="1:7">
      <c r="A12" s="21" t="s">
        <v>167</v>
      </c>
      <c r="B12" s="22" t="s">
        <v>168</v>
      </c>
      <c r="C12" s="62" t="s">
        <v>154</v>
      </c>
      <c r="D12" s="22"/>
      <c r="E12" s="22"/>
      <c r="F12" s="22"/>
      <c r="G12" s="22"/>
    </row>
    <row r="13" spans="1:7" ht="21">
      <c r="A13" s="21" t="s">
        <v>169</v>
      </c>
      <c r="B13" s="22" t="s">
        <v>170</v>
      </c>
      <c r="C13" s="62" t="s">
        <v>154</v>
      </c>
      <c r="D13" s="22"/>
      <c r="E13" s="22"/>
      <c r="F13" s="22"/>
      <c r="G13" s="22"/>
    </row>
    <row r="14" spans="1:7">
      <c r="A14" s="20">
        <v>2.2999999999999998</v>
      </c>
      <c r="B14" s="110" t="s">
        <v>171</v>
      </c>
      <c r="C14" s="111"/>
      <c r="D14" s="111"/>
      <c r="E14" s="111"/>
      <c r="F14" s="111"/>
      <c r="G14" s="112"/>
    </row>
    <row r="15" spans="1:7" ht="21">
      <c r="A15" s="21" t="s">
        <v>172</v>
      </c>
      <c r="B15" s="24" t="s">
        <v>173</v>
      </c>
      <c r="C15" s="62" t="s">
        <v>154</v>
      </c>
      <c r="D15" s="59"/>
      <c r="E15" s="22"/>
      <c r="F15" s="22"/>
      <c r="G15" s="22"/>
    </row>
    <row r="16" spans="1:7" ht="21">
      <c r="A16" s="21" t="s">
        <v>174</v>
      </c>
      <c r="B16" s="22" t="s">
        <v>175</v>
      </c>
      <c r="C16" s="62" t="s">
        <v>154</v>
      </c>
      <c r="D16" s="23"/>
      <c r="E16" s="22"/>
      <c r="F16" s="22"/>
      <c r="G16" s="22"/>
    </row>
    <row r="17" spans="1:7">
      <c r="A17" s="20">
        <v>2.4</v>
      </c>
      <c r="B17" s="110" t="s">
        <v>131</v>
      </c>
      <c r="C17" s="111"/>
      <c r="D17" s="111"/>
      <c r="E17" s="111"/>
      <c r="F17" s="111"/>
      <c r="G17" s="112"/>
    </row>
    <row r="18" spans="1:7">
      <c r="A18" s="21" t="s">
        <v>176</v>
      </c>
      <c r="B18" s="22" t="s">
        <v>177</v>
      </c>
      <c r="C18" s="62" t="s">
        <v>154</v>
      </c>
      <c r="D18" s="59"/>
      <c r="E18" s="22"/>
      <c r="F18" s="22"/>
      <c r="G18" s="22"/>
    </row>
    <row r="19" spans="1:7">
      <c r="A19" s="20">
        <v>2.5</v>
      </c>
      <c r="B19" s="110" t="s">
        <v>132</v>
      </c>
      <c r="C19" s="111"/>
      <c r="D19" s="111"/>
      <c r="E19" s="111"/>
      <c r="F19" s="111"/>
      <c r="G19" s="112"/>
    </row>
    <row r="20" spans="1:7" ht="21">
      <c r="A20" s="21" t="s">
        <v>178</v>
      </c>
      <c r="B20" s="24" t="s">
        <v>179</v>
      </c>
      <c r="C20" s="62" t="s">
        <v>154</v>
      </c>
      <c r="D20" s="59"/>
      <c r="E20" s="22"/>
      <c r="F20" s="22"/>
      <c r="G20" s="22"/>
    </row>
    <row r="21" spans="1:7" ht="21">
      <c r="A21" s="21" t="s">
        <v>180</v>
      </c>
      <c r="B21" s="22" t="s">
        <v>181</v>
      </c>
      <c r="C21" s="62" t="s">
        <v>154</v>
      </c>
      <c r="D21" s="23"/>
      <c r="E21" s="22"/>
      <c r="F21" s="22"/>
      <c r="G21" s="22"/>
    </row>
    <row r="22" spans="1:7">
      <c r="A22" s="21" t="s">
        <v>182</v>
      </c>
      <c r="B22" s="22" t="s">
        <v>183</v>
      </c>
      <c r="C22" s="62" t="s">
        <v>154</v>
      </c>
      <c r="D22" s="23"/>
      <c r="E22" s="22"/>
      <c r="F22" s="22"/>
      <c r="G22" s="22"/>
    </row>
    <row r="23" spans="1:7" ht="21">
      <c r="A23" s="21" t="s">
        <v>184</v>
      </c>
      <c r="B23" s="22" t="s">
        <v>185</v>
      </c>
      <c r="C23" s="62" t="s">
        <v>154</v>
      </c>
      <c r="D23" s="23"/>
      <c r="E23" s="22"/>
      <c r="F23" s="22"/>
      <c r="G23" s="22"/>
    </row>
    <row r="24" spans="1:7">
      <c r="A24" s="20">
        <v>2.6</v>
      </c>
      <c r="B24" s="110" t="s">
        <v>133</v>
      </c>
      <c r="C24" s="111"/>
      <c r="D24" s="111"/>
      <c r="E24" s="111"/>
      <c r="F24" s="111"/>
      <c r="G24" s="112"/>
    </row>
    <row r="25" spans="1:7" ht="21">
      <c r="A25" s="21" t="s">
        <v>186</v>
      </c>
      <c r="B25" s="24" t="s">
        <v>187</v>
      </c>
      <c r="C25" s="62" t="s">
        <v>154</v>
      </c>
      <c r="D25" s="59"/>
      <c r="E25" s="22"/>
      <c r="F25" s="22"/>
      <c r="G25" s="22"/>
    </row>
    <row r="26" spans="1:7" ht="21">
      <c r="A26" s="21" t="s">
        <v>188</v>
      </c>
      <c r="B26" s="22" t="s">
        <v>189</v>
      </c>
      <c r="C26" s="62" t="s">
        <v>154</v>
      </c>
      <c r="D26" s="23"/>
      <c r="E26" s="22"/>
      <c r="F26" s="22"/>
      <c r="G26" s="22"/>
    </row>
    <row r="27" spans="1:7">
      <c r="A27" s="20">
        <v>2.7</v>
      </c>
      <c r="B27" s="110" t="s">
        <v>134</v>
      </c>
      <c r="C27" s="111"/>
      <c r="D27" s="111"/>
      <c r="E27" s="111"/>
      <c r="F27" s="111"/>
      <c r="G27" s="112"/>
    </row>
    <row r="28" spans="1:7" ht="21">
      <c r="A28" s="21" t="s">
        <v>190</v>
      </c>
      <c r="B28" s="22" t="s">
        <v>191</v>
      </c>
      <c r="C28" s="62" t="s">
        <v>154</v>
      </c>
      <c r="D28" s="59"/>
      <c r="E28" s="22"/>
      <c r="F28" s="22"/>
      <c r="G28" s="22"/>
    </row>
    <row r="29" spans="1:7" ht="21">
      <c r="A29" s="21" t="s">
        <v>192</v>
      </c>
      <c r="B29" s="22" t="s">
        <v>193</v>
      </c>
      <c r="C29" s="62" t="s">
        <v>154</v>
      </c>
      <c r="D29" s="23"/>
      <c r="E29" s="22"/>
      <c r="F29" s="22"/>
      <c r="G29" s="22"/>
    </row>
    <row r="30" spans="1:7">
      <c r="A30" s="21" t="s">
        <v>194</v>
      </c>
      <c r="B30" s="22" t="s">
        <v>195</v>
      </c>
      <c r="C30" s="62" t="s">
        <v>154</v>
      </c>
      <c r="D30" s="23"/>
      <c r="E30" s="22"/>
      <c r="F30" s="22"/>
      <c r="G30" s="22"/>
    </row>
    <row r="31" spans="1:7">
      <c r="A31" s="20">
        <v>2.8</v>
      </c>
      <c r="B31" s="110" t="s">
        <v>135</v>
      </c>
      <c r="C31" s="111"/>
      <c r="D31" s="111"/>
      <c r="E31" s="111"/>
      <c r="F31" s="111"/>
      <c r="G31" s="112"/>
    </row>
    <row r="32" spans="1:7">
      <c r="A32" s="21" t="s">
        <v>196</v>
      </c>
      <c r="B32" s="22" t="s">
        <v>197</v>
      </c>
      <c r="C32" s="62" t="s">
        <v>154</v>
      </c>
      <c r="D32" s="59"/>
      <c r="E32" s="22"/>
      <c r="F32" s="22"/>
      <c r="G32" s="22"/>
    </row>
    <row r="33" spans="1:7" ht="21">
      <c r="A33" s="21" t="s">
        <v>198</v>
      </c>
      <c r="B33" s="22" t="s">
        <v>199</v>
      </c>
      <c r="C33" s="62" t="s">
        <v>154</v>
      </c>
      <c r="D33" s="23"/>
      <c r="E33" s="22"/>
      <c r="F33" s="22"/>
      <c r="G33" s="22"/>
    </row>
    <row r="34" spans="1:7">
      <c r="A34" s="21" t="s">
        <v>200</v>
      </c>
      <c r="B34" s="22" t="s">
        <v>201</v>
      </c>
      <c r="C34" s="62" t="s">
        <v>154</v>
      </c>
      <c r="D34" s="23"/>
      <c r="E34" s="22"/>
      <c r="F34" s="22"/>
      <c r="G34" s="22"/>
    </row>
    <row r="35" spans="1:7">
      <c r="A35" s="20">
        <v>2.9</v>
      </c>
      <c r="B35" s="109" t="s">
        <v>136</v>
      </c>
      <c r="C35" s="109"/>
      <c r="D35" s="109"/>
      <c r="E35" s="109"/>
      <c r="F35" s="109"/>
      <c r="G35" s="109"/>
    </row>
    <row r="36" spans="1:7">
      <c r="A36" s="21" t="s">
        <v>202</v>
      </c>
      <c r="B36" s="22" t="s">
        <v>203</v>
      </c>
      <c r="C36" s="62" t="s">
        <v>154</v>
      </c>
      <c r="D36" s="25"/>
      <c r="E36" s="22"/>
      <c r="F36" s="22"/>
      <c r="G36" s="22"/>
    </row>
    <row r="37" spans="1:7" ht="21">
      <c r="A37" s="21" t="s">
        <v>204</v>
      </c>
      <c r="B37" s="22" t="s">
        <v>205</v>
      </c>
      <c r="C37" s="62" t="s">
        <v>154</v>
      </c>
      <c r="D37" s="23"/>
      <c r="E37" s="22"/>
      <c r="F37" s="22"/>
      <c r="G37" s="22"/>
    </row>
    <row r="38" spans="1:7" ht="21">
      <c r="A38" s="21" t="s">
        <v>206</v>
      </c>
      <c r="B38" s="22" t="s">
        <v>207</v>
      </c>
      <c r="C38" s="62" t="s">
        <v>154</v>
      </c>
      <c r="D38" s="22"/>
      <c r="E38" s="22"/>
      <c r="F38" s="22"/>
      <c r="G38" s="22"/>
    </row>
    <row r="39" spans="1:7" ht="21">
      <c r="A39" s="21" t="s">
        <v>208</v>
      </c>
      <c r="B39" s="22" t="s">
        <v>209</v>
      </c>
      <c r="C39" s="62" t="s">
        <v>154</v>
      </c>
      <c r="D39" s="22"/>
      <c r="E39" s="22"/>
      <c r="F39" s="22"/>
      <c r="G39" s="22"/>
    </row>
    <row r="40" spans="1:7" ht="21">
      <c r="A40" s="21" t="s">
        <v>210</v>
      </c>
      <c r="B40" s="22" t="s">
        <v>211</v>
      </c>
      <c r="C40" s="62" t="s">
        <v>154</v>
      </c>
      <c r="D40" s="22"/>
      <c r="E40" s="22"/>
      <c r="F40" s="22"/>
      <c r="G40" s="22"/>
    </row>
    <row r="41" spans="1:7" ht="21">
      <c r="A41" s="21" t="s">
        <v>212</v>
      </c>
      <c r="B41" s="22" t="s">
        <v>213</v>
      </c>
      <c r="C41" s="62" t="s">
        <v>154</v>
      </c>
      <c r="D41" s="23"/>
      <c r="E41" s="22"/>
      <c r="F41" s="22"/>
      <c r="G41" s="22"/>
    </row>
    <row r="42" spans="1:7" ht="21">
      <c r="A42" s="21" t="s">
        <v>214</v>
      </c>
      <c r="B42" s="22" t="s">
        <v>215</v>
      </c>
      <c r="C42" s="62" t="s">
        <v>154</v>
      </c>
      <c r="D42" s="23"/>
      <c r="E42" s="22"/>
      <c r="F42" s="22"/>
      <c r="G42" s="22"/>
    </row>
    <row r="43" spans="1:7" ht="21">
      <c r="A43" s="21" t="s">
        <v>216</v>
      </c>
      <c r="B43" s="22" t="s">
        <v>217</v>
      </c>
      <c r="C43" s="62" t="s">
        <v>154</v>
      </c>
      <c r="D43" s="23"/>
      <c r="E43" s="22"/>
      <c r="F43" s="22"/>
      <c r="G43" s="22"/>
    </row>
    <row r="44" spans="1:7" ht="31.5">
      <c r="A44" s="21" t="s">
        <v>218</v>
      </c>
      <c r="B44" s="22" t="s">
        <v>219</v>
      </c>
      <c r="C44" s="62" t="s">
        <v>154</v>
      </c>
      <c r="D44" s="23"/>
      <c r="E44" s="22"/>
      <c r="F44" s="22"/>
      <c r="G44" s="22"/>
    </row>
    <row r="45" spans="1:7" ht="21">
      <c r="A45" s="21" t="s">
        <v>220</v>
      </c>
      <c r="B45" s="22" t="s">
        <v>221</v>
      </c>
      <c r="C45" s="62" t="s">
        <v>154</v>
      </c>
      <c r="D45" s="59"/>
      <c r="E45" s="22"/>
      <c r="F45" s="22"/>
      <c r="G45" s="22"/>
    </row>
    <row r="46" spans="1:7" ht="21">
      <c r="A46" s="21" t="s">
        <v>222</v>
      </c>
      <c r="B46" s="22" t="s">
        <v>223</v>
      </c>
      <c r="C46" s="62" t="s">
        <v>154</v>
      </c>
      <c r="D46" s="22"/>
      <c r="E46" s="22"/>
      <c r="F46" s="22"/>
      <c r="G46" s="22"/>
    </row>
    <row r="47" spans="1:7" ht="21">
      <c r="A47" s="21" t="s">
        <v>224</v>
      </c>
      <c r="B47" s="22" t="s">
        <v>225</v>
      </c>
      <c r="C47" s="62" t="s">
        <v>154</v>
      </c>
      <c r="D47" s="22"/>
      <c r="E47" s="22"/>
      <c r="F47" s="22"/>
      <c r="G47" s="22"/>
    </row>
    <row r="48" spans="1:7" ht="21">
      <c r="A48" s="21" t="s">
        <v>226</v>
      </c>
      <c r="B48" s="22" t="s">
        <v>227</v>
      </c>
      <c r="C48" s="62" t="s">
        <v>154</v>
      </c>
      <c r="D48" s="23"/>
      <c r="E48" s="22"/>
      <c r="F48" s="22"/>
      <c r="G48" s="22"/>
    </row>
    <row r="49" spans="1:7" ht="21">
      <c r="A49" s="21" t="s">
        <v>228</v>
      </c>
      <c r="B49" s="22" t="s">
        <v>229</v>
      </c>
      <c r="C49" s="62" t="s">
        <v>154</v>
      </c>
      <c r="D49" s="23"/>
      <c r="E49" s="22"/>
      <c r="F49" s="22"/>
      <c r="G49" s="22"/>
    </row>
    <row r="50" spans="1:7" ht="31.5">
      <c r="A50" s="21" t="s">
        <v>230</v>
      </c>
      <c r="B50" s="22" t="s">
        <v>231</v>
      </c>
      <c r="C50" s="62" t="s">
        <v>154</v>
      </c>
      <c r="D50" s="23"/>
      <c r="E50" s="22"/>
      <c r="F50" s="22"/>
      <c r="G50" s="22"/>
    </row>
    <row r="51" spans="1:7" ht="21">
      <c r="A51" s="21" t="s">
        <v>232</v>
      </c>
      <c r="B51" s="22" t="s">
        <v>233</v>
      </c>
      <c r="C51" s="62" t="s">
        <v>154</v>
      </c>
      <c r="D51" s="23"/>
      <c r="E51" s="22"/>
      <c r="F51" s="22"/>
      <c r="G51" s="22"/>
    </row>
    <row r="52" spans="1:7">
      <c r="A52" s="92">
        <v>2.1</v>
      </c>
      <c r="B52" s="110" t="s">
        <v>137</v>
      </c>
      <c r="C52" s="111"/>
      <c r="D52" s="111"/>
      <c r="E52" s="111"/>
      <c r="F52" s="111"/>
      <c r="G52" s="112"/>
    </row>
    <row r="53" spans="1:7" ht="21">
      <c r="A53" s="21" t="s">
        <v>234</v>
      </c>
      <c r="B53" s="22" t="s">
        <v>235</v>
      </c>
      <c r="C53" s="62" t="s">
        <v>154</v>
      </c>
      <c r="D53" s="59"/>
      <c r="E53" s="22"/>
      <c r="F53" s="22"/>
      <c r="G53" s="22"/>
    </row>
    <row r="54" spans="1:7" ht="21">
      <c r="A54" s="21" t="s">
        <v>236</v>
      </c>
      <c r="B54" s="22" t="s">
        <v>237</v>
      </c>
      <c r="C54" s="62" t="s">
        <v>154</v>
      </c>
      <c r="D54" s="23"/>
      <c r="E54" s="22"/>
      <c r="F54" s="22"/>
      <c r="G54" s="22"/>
    </row>
    <row r="55" spans="1:7">
      <c r="A55" s="20">
        <v>2.11</v>
      </c>
      <c r="B55" s="109" t="s">
        <v>138</v>
      </c>
      <c r="C55" s="109"/>
      <c r="D55" s="109"/>
      <c r="E55" s="109"/>
      <c r="F55" s="109"/>
      <c r="G55" s="109"/>
    </row>
    <row r="56" spans="1:7">
      <c r="A56" s="21" t="s">
        <v>238</v>
      </c>
      <c r="B56" s="22" t="s">
        <v>239</v>
      </c>
      <c r="C56" s="62" t="s">
        <v>154</v>
      </c>
      <c r="D56" s="25"/>
      <c r="E56" s="22"/>
      <c r="F56" s="22"/>
      <c r="G56" s="22"/>
    </row>
    <row r="57" spans="1:7" ht="21">
      <c r="A57" s="21" t="s">
        <v>240</v>
      </c>
      <c r="B57" s="22" t="s">
        <v>241</v>
      </c>
      <c r="C57" s="62" t="s">
        <v>154</v>
      </c>
      <c r="D57" s="23"/>
      <c r="E57" s="22"/>
      <c r="F57" s="22"/>
      <c r="G57" s="22"/>
    </row>
    <row r="58" spans="1:7">
      <c r="A58" s="21" t="s">
        <v>242</v>
      </c>
      <c r="B58" s="22" t="s">
        <v>243</v>
      </c>
      <c r="C58" s="62" t="s">
        <v>154</v>
      </c>
      <c r="D58" s="22"/>
      <c r="E58" s="22"/>
      <c r="F58" s="22"/>
      <c r="G58" s="22"/>
    </row>
    <row r="59" spans="1:7" ht="21">
      <c r="A59" s="21" t="s">
        <v>244</v>
      </c>
      <c r="B59" s="22" t="s">
        <v>245</v>
      </c>
      <c r="C59" s="62" t="s">
        <v>154</v>
      </c>
      <c r="D59" s="22"/>
      <c r="E59" s="22"/>
      <c r="F59" s="22"/>
      <c r="G59" s="22"/>
    </row>
    <row r="60" spans="1:7" ht="21">
      <c r="A60" s="21" t="s">
        <v>246</v>
      </c>
      <c r="B60" s="22" t="s">
        <v>247</v>
      </c>
      <c r="C60" s="62" t="s">
        <v>154</v>
      </c>
      <c r="D60" s="22"/>
      <c r="E60" s="22"/>
      <c r="F60" s="22"/>
      <c r="G60" s="22"/>
    </row>
    <row r="61" spans="1:7" ht="21">
      <c r="A61" s="21" t="s">
        <v>248</v>
      </c>
      <c r="B61" s="22" t="s">
        <v>249</v>
      </c>
      <c r="C61" s="62" t="s">
        <v>154</v>
      </c>
      <c r="D61" s="23"/>
      <c r="E61" s="22"/>
      <c r="F61" s="22"/>
      <c r="G61" s="22"/>
    </row>
  </sheetData>
  <mergeCells count="12">
    <mergeCell ref="B52:G52"/>
    <mergeCell ref="B55:G55"/>
    <mergeCell ref="B19:G19"/>
    <mergeCell ref="B24:G24"/>
    <mergeCell ref="B27:G27"/>
    <mergeCell ref="B31:G31"/>
    <mergeCell ref="B35:G35"/>
    <mergeCell ref="B3:G3"/>
    <mergeCell ref="B14:G14"/>
    <mergeCell ref="B8:G8"/>
    <mergeCell ref="A1:D1"/>
    <mergeCell ref="B17:G17"/>
  </mergeCells>
  <conditionalFormatting sqref="D10">
    <cfRule type="expression" dxfId="51" priority="265">
      <formula>IF(D10="Partial",1,0)</formula>
    </cfRule>
    <cfRule type="expression" dxfId="50" priority="266">
      <formula>IF(D10="No",1,0)</formula>
    </cfRule>
    <cfRule type="expression" dxfId="49" priority="267">
      <formula>IF(D10="Not Assessed",1,0)</formula>
    </cfRule>
    <cfRule type="expression" dxfId="48" priority="268">
      <formula>IF(D10="Yes",1,0)</formula>
    </cfRule>
  </conditionalFormatting>
  <conditionalFormatting sqref="D15:D16 D18 D20:D23 D25:D26 D28:D30 D32:D34 D41:D45 D48:D51 D53:D54 D61">
    <cfRule type="expression" dxfId="47" priority="261">
      <formula>IF(D15="Partial",1,0)</formula>
    </cfRule>
    <cfRule type="expression" dxfId="46" priority="262">
      <formula>IF(D15="No",1,0)</formula>
    </cfRule>
    <cfRule type="expression" dxfId="45" priority="263">
      <formula>IF(D15="Not Assessed",1,0)</formula>
    </cfRule>
    <cfRule type="expression" dxfId="44" priority="264">
      <formula>IF(D15="Yes",1,0)</formula>
    </cfRule>
  </conditionalFormatting>
  <conditionalFormatting sqref="C4:C7 C9:C13">
    <cfRule type="expression" dxfId="43" priority="137">
      <formula>IF(C4="Partial",1,0)</formula>
    </cfRule>
    <cfRule type="expression" dxfId="42" priority="138">
      <formula>IF(C4="No",1,0)</formula>
    </cfRule>
    <cfRule type="expression" dxfId="41" priority="139">
      <formula>IF(C4="Not Assessed",1,0)</formula>
    </cfRule>
    <cfRule type="expression" dxfId="40" priority="140">
      <formula>IF(C4="Yes",1,0)</formula>
    </cfRule>
  </conditionalFormatting>
  <conditionalFormatting sqref="C18 C53:C54 C15:C16 C25:C26 C28:C30 C32:C34 C20:C23">
    <cfRule type="expression" dxfId="39" priority="105">
      <formula>IF(C15="Partial",1,0)</formula>
    </cfRule>
    <cfRule type="expression" dxfId="38" priority="106">
      <formula>IF(C15="No",1,0)</formula>
    </cfRule>
    <cfRule type="expression" dxfId="37" priority="107">
      <formula>IF(C15="Not Assessed",1,0)</formula>
    </cfRule>
    <cfRule type="expression" dxfId="36" priority="108">
      <formula>IF(C15="Yes",1,0)</formula>
    </cfRule>
  </conditionalFormatting>
  <conditionalFormatting sqref="D37">
    <cfRule type="expression" dxfId="35" priority="53">
      <formula>IF(D37="Partial",1,0)</formula>
    </cfRule>
    <cfRule type="expression" dxfId="34" priority="54">
      <formula>IF(D37="No",1,0)</formula>
    </cfRule>
    <cfRule type="expression" dxfId="33" priority="55">
      <formula>IF(D37="Not Assessed",1,0)</formula>
    </cfRule>
    <cfRule type="expression" dxfId="32" priority="56">
      <formula>IF(D37="Yes",1,0)</formula>
    </cfRule>
  </conditionalFormatting>
  <conditionalFormatting sqref="C36:C51">
    <cfRule type="expression" dxfId="31" priority="49">
      <formula>IF(C36="Partial",1,0)</formula>
    </cfRule>
    <cfRule type="expression" dxfId="30" priority="50">
      <formula>IF(C36="No",1,0)</formula>
    </cfRule>
    <cfRule type="expression" dxfId="29" priority="51">
      <formula>IF(C36="Not Assessed",1,0)</formula>
    </cfRule>
    <cfRule type="expression" dxfId="28" priority="52">
      <formula>IF(C36="Yes",1,0)</formula>
    </cfRule>
  </conditionalFormatting>
  <conditionalFormatting sqref="D57">
    <cfRule type="expression" dxfId="27" priority="21">
      <formula>IF(D57="Partial",1,0)</formula>
    </cfRule>
    <cfRule type="expression" dxfId="26" priority="22">
      <formula>IF(D57="No",1,0)</formula>
    </cfRule>
    <cfRule type="expression" dxfId="25" priority="23">
      <formula>IF(D57="Not Assessed",1,0)</formula>
    </cfRule>
    <cfRule type="expression" dxfId="24" priority="24">
      <formula>IF(D57="Yes",1,0)</formula>
    </cfRule>
  </conditionalFormatting>
  <conditionalFormatting sqref="C56:C61">
    <cfRule type="expression" dxfId="23" priority="17">
      <formula>IF(C56="Partial",1,0)</formula>
    </cfRule>
    <cfRule type="expression" dxfId="22" priority="18">
      <formula>IF(C56="No",1,0)</formula>
    </cfRule>
    <cfRule type="expression" dxfId="21" priority="19">
      <formula>IF(C56="Not Assessed",1,0)</formula>
    </cfRule>
    <cfRule type="expression" dxfId="20" priority="20">
      <formula>IF(C56="Yes",1,0)</formula>
    </cfRule>
  </conditionalFormatting>
  <dataValidations count="1">
    <dataValidation type="list" showInputMessage="1" showErrorMessage="1" sqref="C32:C34 C28:C30 C9:C13 C18 C15:C16 C56:C61 C4:C7 C20:C23 C25:C26 C53:C54 C36:C51" xr:uid="{E1EDF8EE-5C5B-4249-BCA8-3DDB6563FF13}">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B0F2B-054A-47EC-8D06-A110306E5FC4}">
  <sheetPr codeName="Sheet13">
    <tabColor rgb="FF00B0F0"/>
    <pageSetUpPr fitToPage="1"/>
  </sheetPr>
  <dimension ref="A1:G12"/>
  <sheetViews>
    <sheetView workbookViewId="0">
      <selection activeCell="C9" sqref="C9"/>
    </sheetView>
  </sheetViews>
  <sheetFormatPr defaultColWidth="9.140625" defaultRowHeight="14.45"/>
  <cols>
    <col min="1" max="1" width="7.140625" style="2" customWidth="1"/>
    <col min="2" max="2" width="61.85546875" style="60"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06" t="s">
        <v>250</v>
      </c>
      <c r="B1" s="107"/>
      <c r="C1" s="108"/>
      <c r="D1" s="108"/>
      <c r="E1" s="16"/>
      <c r="F1" s="16"/>
      <c r="G1" s="17"/>
    </row>
    <row r="2" spans="1:7">
      <c r="A2" s="18" t="s">
        <v>144</v>
      </c>
      <c r="B2" s="19" t="s">
        <v>145</v>
      </c>
      <c r="C2" s="18" t="s">
        <v>146</v>
      </c>
      <c r="D2" s="18" t="s">
        <v>147</v>
      </c>
      <c r="E2" s="18" t="s">
        <v>148</v>
      </c>
      <c r="F2" s="18" t="s">
        <v>149</v>
      </c>
      <c r="G2" s="18" t="s">
        <v>150</v>
      </c>
    </row>
    <row r="3" spans="1:7">
      <c r="A3" s="20">
        <v>3.1</v>
      </c>
      <c r="B3" s="109" t="s">
        <v>140</v>
      </c>
      <c r="C3" s="109"/>
      <c r="D3" s="109"/>
      <c r="E3" s="109"/>
      <c r="F3" s="109"/>
      <c r="G3" s="109"/>
    </row>
    <row r="4" spans="1:7" ht="21">
      <c r="A4" s="21" t="s">
        <v>251</v>
      </c>
      <c r="B4" s="22" t="s">
        <v>252</v>
      </c>
      <c r="C4" s="62" t="s">
        <v>154</v>
      </c>
      <c r="D4" s="25"/>
      <c r="E4" s="22"/>
      <c r="F4" s="22"/>
      <c r="G4" s="22"/>
    </row>
    <row r="5" spans="1:7" ht="21">
      <c r="A5" s="21" t="s">
        <v>253</v>
      </c>
      <c r="B5" s="22" t="s">
        <v>254</v>
      </c>
      <c r="C5" s="62" t="s">
        <v>154</v>
      </c>
      <c r="D5" s="25"/>
      <c r="E5" s="22"/>
      <c r="F5" s="22"/>
      <c r="G5" s="22"/>
    </row>
    <row r="6" spans="1:7">
      <c r="A6" s="20">
        <v>3.2</v>
      </c>
      <c r="B6" s="109" t="s">
        <v>141</v>
      </c>
      <c r="C6" s="109"/>
      <c r="D6" s="109"/>
      <c r="E6" s="109"/>
      <c r="F6" s="109"/>
      <c r="G6" s="109"/>
    </row>
    <row r="7" spans="1:7">
      <c r="A7" s="21" t="s">
        <v>255</v>
      </c>
      <c r="B7" s="22" t="s">
        <v>256</v>
      </c>
      <c r="C7" s="62" t="s">
        <v>154</v>
      </c>
      <c r="D7" s="25"/>
      <c r="E7" s="22"/>
      <c r="F7" s="22"/>
      <c r="G7" s="22"/>
    </row>
    <row r="8" spans="1:7" ht="21">
      <c r="A8" s="21" t="s">
        <v>257</v>
      </c>
      <c r="B8" s="22" t="s">
        <v>258</v>
      </c>
      <c r="C8" s="62" t="s">
        <v>154</v>
      </c>
      <c r="D8" s="23"/>
      <c r="E8" s="22"/>
      <c r="F8" s="22"/>
      <c r="G8" s="22"/>
    </row>
    <row r="9" spans="1:7" ht="21">
      <c r="A9" s="21" t="s">
        <v>259</v>
      </c>
      <c r="B9" s="22" t="s">
        <v>260</v>
      </c>
      <c r="C9" s="62" t="s">
        <v>154</v>
      </c>
      <c r="D9" s="22"/>
      <c r="E9" s="22"/>
      <c r="F9" s="22"/>
      <c r="G9" s="22"/>
    </row>
    <row r="10" spans="1:7" ht="31.5">
      <c r="A10" s="21" t="s">
        <v>261</v>
      </c>
      <c r="B10" s="22" t="s">
        <v>262</v>
      </c>
      <c r="C10" s="62" t="s">
        <v>154</v>
      </c>
      <c r="D10" s="22"/>
      <c r="E10" s="22"/>
      <c r="F10" s="22"/>
      <c r="G10" s="22"/>
    </row>
    <row r="11" spans="1:7">
      <c r="A11" s="20">
        <v>3.3</v>
      </c>
      <c r="B11" s="110" t="s">
        <v>142</v>
      </c>
      <c r="C11" s="111"/>
      <c r="D11" s="111"/>
      <c r="E11" s="111"/>
      <c r="F11" s="111"/>
      <c r="G11" s="112"/>
    </row>
    <row r="12" spans="1:7">
      <c r="A12" s="21" t="s">
        <v>263</v>
      </c>
      <c r="B12" s="22" t="s">
        <v>264</v>
      </c>
      <c r="C12" s="62" t="s">
        <v>154</v>
      </c>
      <c r="D12" s="59"/>
      <c r="E12" s="22"/>
      <c r="F12" s="22"/>
      <c r="G12" s="22"/>
    </row>
  </sheetData>
  <mergeCells count="4">
    <mergeCell ref="A1:D1"/>
    <mergeCell ref="B3:G3"/>
    <mergeCell ref="B6:G6"/>
    <mergeCell ref="B11:G11"/>
  </mergeCells>
  <conditionalFormatting sqref="D8">
    <cfRule type="expression" dxfId="19" priority="85">
      <formula>IF(D8="Partial",1,0)</formula>
    </cfRule>
    <cfRule type="expression" dxfId="18" priority="86">
      <formula>IF(D8="No",1,0)</formula>
    </cfRule>
    <cfRule type="expression" dxfId="17" priority="87">
      <formula>IF(D8="Not Assessed",1,0)</formula>
    </cfRule>
    <cfRule type="expression" dxfId="16" priority="88">
      <formula>IF(D8="Yes",1,0)</formula>
    </cfRule>
  </conditionalFormatting>
  <conditionalFormatting sqref="D12">
    <cfRule type="expression" dxfId="15" priority="81">
      <formula>IF(D12="Partial",1,0)</formula>
    </cfRule>
    <cfRule type="expression" dxfId="14" priority="82">
      <formula>IF(D12="No",1,0)</formula>
    </cfRule>
    <cfRule type="expression" dxfId="13" priority="83">
      <formula>IF(D12="Not Assessed",1,0)</formula>
    </cfRule>
    <cfRule type="expression" dxfId="12" priority="84">
      <formula>IF(D12="Yes",1,0)</formula>
    </cfRule>
  </conditionalFormatting>
  <conditionalFormatting sqref="C4:C5 C7:C10">
    <cfRule type="expression" dxfId="11" priority="77">
      <formula>IF(C4="Partial",1,0)</formula>
    </cfRule>
    <cfRule type="expression" dxfId="10" priority="78">
      <formula>IF(C4="No",1,0)</formula>
    </cfRule>
    <cfRule type="expression" dxfId="9" priority="79">
      <formula>IF(C4="Not Assessed",1,0)</formula>
    </cfRule>
    <cfRule type="expression" dxfId="8" priority="80">
      <formula>IF(C4="Yes",1,0)</formula>
    </cfRule>
  </conditionalFormatting>
  <conditionalFormatting sqref="C12">
    <cfRule type="expression" dxfId="7" priority="57">
      <formula>IF(C12="Partial",1,0)</formula>
    </cfRule>
    <cfRule type="expression" dxfId="6" priority="58">
      <formula>IF(C12="No",1,0)</formula>
    </cfRule>
    <cfRule type="expression" dxfId="5" priority="59">
      <formula>IF(C12="Not Assessed",1,0)</formula>
    </cfRule>
    <cfRule type="expression" dxfId="4" priority="60">
      <formula>IF(C12="Yes",1,0)</formula>
    </cfRule>
  </conditionalFormatting>
  <dataValidations count="1">
    <dataValidation type="list" showInputMessage="1" showErrorMessage="1" sqref="C4:C5 C12 C7:C10" xr:uid="{4C20B07B-DEAA-4BC6-B5B9-7C429457BF0B}">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5045B-B050-42BE-8B43-E91C2194BFB7}">
  <sheetPr codeName="Sheet1">
    <tabColor theme="0" tint="-0.499984740745262"/>
  </sheetPr>
  <dimension ref="B2:G18"/>
  <sheetViews>
    <sheetView workbookViewId="0">
      <selection activeCell="C8" sqref="C8:E8"/>
    </sheetView>
  </sheetViews>
  <sheetFormatPr defaultRowHeight="14.45"/>
  <cols>
    <col min="1" max="1" width="1.5703125" customWidth="1"/>
    <col min="5" max="5" width="88.28515625" customWidth="1"/>
    <col min="6" max="6" width="25.5703125" bestFit="1" customWidth="1"/>
    <col min="7" max="7" width="19" bestFit="1" customWidth="1"/>
  </cols>
  <sheetData>
    <row r="2" spans="2:7" ht="33.950000000000003" customHeight="1">
      <c r="B2" s="179" t="s">
        <v>126</v>
      </c>
      <c r="C2" s="179"/>
      <c r="D2" s="179"/>
      <c r="E2" s="179"/>
      <c r="F2" s="78">
        <f>AVERAGE(F3,F15)</f>
        <v>0</v>
      </c>
      <c r="G2" s="78">
        <f>AVERAGE(G3,G15)</f>
        <v>0</v>
      </c>
    </row>
    <row r="3" spans="2:7" ht="15" customHeight="1">
      <c r="B3" s="70">
        <v>2</v>
      </c>
      <c r="C3" s="180" t="s">
        <v>127</v>
      </c>
      <c r="D3" s="181"/>
      <c r="E3" s="182"/>
      <c r="F3" s="71">
        <f>AVERAGE(F4:F14)</f>
        <v>0</v>
      </c>
      <c r="G3" s="71">
        <f>AVERAGE(G4:G14)</f>
        <v>0</v>
      </c>
    </row>
    <row r="4" spans="2:7">
      <c r="B4" s="61">
        <v>2.1</v>
      </c>
      <c r="C4" s="183" t="s">
        <v>151</v>
      </c>
      <c r="D4" s="184"/>
      <c r="E4" s="185"/>
      <c r="F4" s="73">
        <f>(
  SUM(
    COUNTIF('Core Principles of Lifting'!C4:C7, "&lt;&gt;Not Assessed")
  )
  /
  SUM(
    COUNTA('Core Principles of Lifting'!C4:C7)
  )
  +
  SUM(
    COUNTIF('Core Principles of Lifting'!C4:C7, "&lt;&gt;Not Assessed")
  )
  /
  SUM(
    COUNTA('Core Principles of Lifting'!C4:C7)
  )
)/2</f>
        <v>0</v>
      </c>
      <c r="G4" s="73">
        <f>(
   (COUNTIF('Core Principles of Lifting'!C4:C7, "Yes")*1 + COUNTIF('Core Principles of Lifting'!C4:C7, "Partial")*0.5)
)
/
(
   COUNTA('Core Principles of Lifting'!C4:C7)
)</f>
        <v>0</v>
      </c>
    </row>
    <row r="5" spans="2:7">
      <c r="B5" s="61">
        <v>2.2000000000000002</v>
      </c>
      <c r="C5" s="183" t="s">
        <v>129</v>
      </c>
      <c r="D5" s="184"/>
      <c r="E5" s="185"/>
      <c r="F5" s="73">
        <f>(
  SUM(
    COUNTIF('Core Principles of Lifting'!C9:C13, "&lt;&gt;Not Assessed")
  )
  /
  SUM(
    COUNTA('Core Principles of Lifting'!C9:C13)
  )
  +
  SUM(
    COUNTIF('Core Principles of Lifting'!C9:C13, "&lt;&gt;Not Assessed")
  )
  /
  SUM(
    COUNTA('Core Principles of Lifting'!C9:C13)
  )
)/2</f>
        <v>0</v>
      </c>
      <c r="G5" s="73">
        <f>(
   (COUNTIF('Core Principles of Lifting'!C9:C13, "Yes")*1 + COUNTIF('Core Principles of Lifting'!C9:C13, "Partial")*0.5)
)
/
(
   COUNTA('Core Principles of Lifting'!C9:C13)
)</f>
        <v>0</v>
      </c>
    </row>
    <row r="6" spans="2:7">
      <c r="B6" s="61">
        <v>2.2999999999999998</v>
      </c>
      <c r="C6" s="183" t="s">
        <v>130</v>
      </c>
      <c r="D6" s="184"/>
      <c r="E6" s="185"/>
      <c r="F6" s="73">
        <f>(
  SUM(
    COUNTIF('Core Principles of Lifting'!C15:C16, "&lt;&gt;Not Assessed")
  )
  /
  SUM(
    COUNTA('Core Principles of Lifting'!C15:C16)
  )
  +
  SUM(
    COUNTIF('Core Principles of Lifting'!C15:C16, "&lt;&gt;Not Assessed")
  )
  /
  SUM(
    COUNTA('Core Principles of Lifting'!C15:C16)
  )
)/2</f>
        <v>0</v>
      </c>
      <c r="G6" s="73">
        <f>(
   (COUNTIF('Core Principles of Lifting'!C15:C16, "Yes")*1 + COUNTIF('Core Principles of Lifting'!C15:C16, "Partial")*0.5)
)
/
(
   COUNTA('Core Principles of Lifting'!C15:C16)
)</f>
        <v>0</v>
      </c>
    </row>
    <row r="7" spans="2:7">
      <c r="B7" s="61">
        <v>2.4</v>
      </c>
      <c r="C7" s="183" t="s">
        <v>131</v>
      </c>
      <c r="D7" s="184"/>
      <c r="E7" s="185"/>
      <c r="F7" s="73">
        <f>(
  SUM(
    COUNTIF('Core Principles of Lifting'!C18:C18, "&lt;&gt;Not Assessed")
  )
  /
  SUM(
    COUNTA('Core Principles of Lifting'!C18:C18)
  )
  +
  SUM(
    COUNTIF('Core Principles of Lifting'!C18:C18, "&lt;&gt;Not Assessed")
  )
  /
  SUM(
    COUNTA('Core Principles of Lifting'!C18:C18)
  )
)/2</f>
        <v>0</v>
      </c>
      <c r="G7" s="73">
        <f>(
   (COUNTIF('Core Principles of Lifting'!C18:C18, "Yes")*1 + COUNTIF('Core Principles of Lifting'!C18:C18, "Partial")*0.5)
)
/
(
   COUNTA('Core Principles of Lifting'!C18:C18)
)</f>
        <v>0</v>
      </c>
    </row>
    <row r="8" spans="2:7">
      <c r="B8" s="61">
        <v>2.5</v>
      </c>
      <c r="C8" s="183" t="s">
        <v>132</v>
      </c>
      <c r="D8" s="184"/>
      <c r="E8" s="185"/>
      <c r="F8" s="73">
        <f>(
  SUM(
    COUNTIF('Core Principles of Lifting'!C20:C23, "&lt;&gt;Not Assessed")
  )
  /
  SUM(
    COUNTA('Core Principles of Lifting'!C20:C23)
  )
  +
  SUM(
    COUNTIF('Core Principles of Lifting'!C20:C23, "&lt;&gt;Not Assessed")
  )
  /
  SUM(
    COUNTA('Core Principles of Lifting'!C20:C23)
  )
)/2</f>
        <v>0</v>
      </c>
      <c r="G8" s="73">
        <f>(
   (COUNTIF('Core Principles of Lifting'!C20:C23, "Yes")*1 + COUNTIF('Core Principles of Lifting'!C20:C23, "Partial")*0.5)
)
/
(
   COUNTA('Core Principles of Lifting'!C20:C23)
)</f>
        <v>0</v>
      </c>
    </row>
    <row r="9" spans="2:7">
      <c r="B9" s="61">
        <v>2.6</v>
      </c>
      <c r="C9" s="183" t="s">
        <v>133</v>
      </c>
      <c r="D9" s="184"/>
      <c r="E9" s="185"/>
      <c r="F9" s="73">
        <f>(
  SUM(
    COUNTIF('Core Principles of Lifting'!C25:C26, "&lt;&gt;Not Assessed")
  )
  /
  SUM(
    COUNTA('Core Principles of Lifting'!C25:C26)
  )
  +
  SUM(
    COUNTIF('Core Principles of Lifting'!C25:C26, "&lt;&gt;Not Assessed")
  )
  /
  SUM(
    COUNTA('Core Principles of Lifting'!C25:C26)
  )
)/2</f>
        <v>0</v>
      </c>
      <c r="G9" s="73">
        <f>(
   (COUNTIF('Core Principles of Lifting'!C25:C26, "Yes")*1 + COUNTIF('Core Principles of Lifting'!C25:C26, "Partial")*0.5)
)
/
(
   COUNTA('Core Principles of Lifting'!C25:C26)
)</f>
        <v>0</v>
      </c>
    </row>
    <row r="10" spans="2:7">
      <c r="B10" s="61">
        <v>2.7</v>
      </c>
      <c r="C10" s="183" t="s">
        <v>134</v>
      </c>
      <c r="D10" s="184"/>
      <c r="E10" s="185"/>
      <c r="F10" s="73">
        <f>(
  SUM(
    COUNTIF('Core Principles of Lifting'!C28:C30, "&lt;&gt;Not Assessed")
  )
  /
  SUM(
    COUNTA('Core Principles of Lifting'!C28:C30)
  )
  +
  SUM(
    COUNTIF('Core Principles of Lifting'!C28:C30, "&lt;&gt;Not Assessed")
  )
  /
  SUM(
    COUNTA('Core Principles of Lifting'!C28:C30)
  )
)/2</f>
        <v>0</v>
      </c>
      <c r="G10" s="73">
        <f>(
   (COUNTIF('Core Principles of Lifting'!C28:C30, "Yes")*1 + COUNTIF('Core Principles of Lifting'!C28:C30, "Partial")*0.5)
)
/
(
   COUNTA('Core Principles of Lifting'!C28:C30)
)</f>
        <v>0</v>
      </c>
    </row>
    <row r="11" spans="2:7">
      <c r="B11" s="61">
        <v>2.8</v>
      </c>
      <c r="C11" s="183" t="s">
        <v>135</v>
      </c>
      <c r="D11" s="184"/>
      <c r="E11" s="185"/>
      <c r="F11" s="73">
        <f>(
  SUM(
    COUNTIF('Core Principles of Lifting'!C32:C34, "&lt;&gt;Not Assessed")
  )
  /
  SUM(
    COUNTA('Core Principles of Lifting'!C32:C34)
  )
  +
  SUM(
    COUNTIF('Core Principles of Lifting'!C32:C34, "&lt;&gt;Not Assessed")
  )
  /
  SUM(
    COUNTA('Core Principles of Lifting'!C32:C34)
  )
)/2</f>
        <v>0</v>
      </c>
      <c r="G11" s="73">
        <f>(
   (COUNTIF('Core Principles of Lifting'!C32:C34, "Yes")*1 + COUNTIF('Core Principles of Lifting'!C32:C34, "Partial")*0.5)
)
/
(
   COUNTA('Core Principles of Lifting'!C32:C34)
)</f>
        <v>0</v>
      </c>
    </row>
    <row r="12" spans="2:7">
      <c r="B12" s="61">
        <v>2.9</v>
      </c>
      <c r="C12" s="183" t="s">
        <v>136</v>
      </c>
      <c r="D12" s="184"/>
      <c r="E12" s="185"/>
      <c r="F12" s="73">
        <f>(
  SUM(
    COUNTIF('Core Principles of Lifting'!C36:C51, "&lt;&gt;Not Assessed")
  )
  /
  SUM(
    COUNTA('Core Principles of Lifting'!C36:C51)
  )
  +
  SUM(
    COUNTIF('Core Principles of Lifting'!C36:C51, "&lt;&gt;Not Assessed")
  )
  /
  SUM(
    COUNTA('Core Principles of Lifting'!C36:C51)
  )
)/2</f>
        <v>0</v>
      </c>
      <c r="G12" s="73">
        <f>(
   (COUNTIF('Core Principles of Lifting'!C36:C51, "Yes")*1 + COUNTIF('Core Principles of Lifting'!C36:C51, "Partial")*0.5)
)
/
(
   COUNTA('Core Principles of Lifting'!C36:C51)
)</f>
        <v>0</v>
      </c>
    </row>
    <row r="13" spans="2:7">
      <c r="B13" s="93">
        <v>2.1</v>
      </c>
      <c r="C13" s="183" t="s">
        <v>137</v>
      </c>
      <c r="D13" s="184"/>
      <c r="E13" s="185"/>
      <c r="F13" s="73">
        <f>(
  SUM(
    COUNTIF('Core Principles of Lifting'!C53:C54, "&lt;&gt;Not Assessed")
  )
  /
  SUM(
    COUNTA('Core Principles of Lifting'!C53:C54)
  )
  +
  SUM(
    COUNTIF('Core Principles of Lifting'!C53:C54, "&lt;&gt;Not Assessed")
  )
  /
  SUM(
    COUNTA('Core Principles of Lifting'!C53:C54)
  )
)/2</f>
        <v>0</v>
      </c>
      <c r="G13" s="73">
        <f>(
   (COUNTIF('Core Principles of Lifting'!C53:C54, "Yes")*1 + COUNTIF('Core Principles of Lifting'!C53:C54, "Partial")*0.5)
)
/
(
   COUNTA('Core Principles of Lifting'!C53:C54)
)</f>
        <v>0</v>
      </c>
    </row>
    <row r="14" spans="2:7">
      <c r="B14" s="61">
        <v>2.11</v>
      </c>
      <c r="C14" s="183" t="s">
        <v>138</v>
      </c>
      <c r="D14" s="184"/>
      <c r="E14" s="185"/>
      <c r="F14" s="73">
        <f>(
  SUM(
    COUNTIF('Core Principles of Lifting'!C56:C61, "&lt;&gt;Not Assessed")
  )
  /
  SUM(
    COUNTA('Core Principles of Lifting'!C56:C61)
  )
  +
  SUM(
    COUNTIF('Core Principles of Lifting'!C56:C61, "&lt;&gt;Not Assessed")
  )
  /
  SUM(
    COUNTA('Core Principles of Lifting'!C56:C61)
  )
)/2</f>
        <v>0</v>
      </c>
      <c r="G14" s="73">
        <f>(
   (COUNTIF('Core Principles of Lifting'!C56:C61, "Yes")*1 + COUNTIF('Core Principles of Lifting'!C56:C61, "Partial")*0.5)
)
/
(
   COUNTA('Core Principles of Lifting'!C56:C61)
)</f>
        <v>0</v>
      </c>
    </row>
    <row r="15" spans="2:7" ht="15" customHeight="1">
      <c r="B15" s="70">
        <v>3</v>
      </c>
      <c r="C15" s="180" t="s">
        <v>139</v>
      </c>
      <c r="D15" s="181"/>
      <c r="E15" s="182"/>
      <c r="F15" s="71">
        <f>AVERAGE(F16:F18)</f>
        <v>0</v>
      </c>
      <c r="G15" s="71">
        <f>AVERAGE(G16:G18)</f>
        <v>0</v>
      </c>
    </row>
    <row r="16" spans="2:7" ht="15" customHeight="1">
      <c r="B16" s="35">
        <v>3.1</v>
      </c>
      <c r="C16" s="183" t="s">
        <v>140</v>
      </c>
      <c r="D16" s="184"/>
      <c r="E16" s="185"/>
      <c r="F16" s="72">
        <f>(
  SUM(
    COUNTIF(' Lifting governance in context'!C4:C5, "&lt;&gt;Not Assessed")
  )
  /
  SUM(
    COUNTA(' Lifting governance in context'!C4:C5)
  )
  +
  SUM(
    COUNTIF(' Lifting governance in context'!C4:C5, "&lt;&gt;Not Assessed")
  )
  /
  SUM(
    COUNTA(' Lifting governance in context'!C4:C5)
  )
)/2</f>
        <v>0</v>
      </c>
      <c r="G16" s="73">
        <f>(
   (COUNTIF(' Lifting governance in context'!C4:C5, "Yes")*1 + COUNTIF(' Lifting governance in context'!C4:C5, "Partial")*0.5)
)
/
(
   COUNTA(' Lifting governance in context'!C4:C5)
)</f>
        <v>0</v>
      </c>
    </row>
    <row r="17" spans="2:7">
      <c r="B17" s="35">
        <v>3.2</v>
      </c>
      <c r="C17" s="183" t="s">
        <v>141</v>
      </c>
      <c r="D17" s="184"/>
      <c r="E17" s="185"/>
      <c r="F17" s="72">
        <f>(
  SUM(
    COUNTIF(' Lifting governance in context'!C7:C10, "&lt;&gt;Not Assessed")
  )
  /
  SUM(
    COUNTA(' Lifting governance in context'!C7:C10)
  )
  +
  SUM(
    COUNTIF(' Lifting governance in context'!C7:C10, "&lt;&gt;Not Assessed")
  )
  /
  SUM(
    COUNTA(' Lifting governance in context'!C7:C10)
  )
)/2</f>
        <v>0</v>
      </c>
      <c r="G17" s="73">
        <f>(
   (COUNTIF(' Lifting governance in context'!C7:C10, "Yes")*1 + COUNTIF(' Lifting governance in context'!C7:C10, "Partial")*0.5)
)
/
(
   COUNTA(' Lifting governance in context'!C7:C10)
)</f>
        <v>0</v>
      </c>
    </row>
    <row r="18" spans="2:7">
      <c r="B18" s="35">
        <v>3.3</v>
      </c>
      <c r="C18" s="183" t="s">
        <v>142</v>
      </c>
      <c r="D18" s="184"/>
      <c r="E18" s="185"/>
      <c r="F18" s="72">
        <f>(
  SUM(
    COUNTIF(' Lifting governance in context'!C12, "&lt;&gt;Not Assessed")
  )
  /
  SUM(
    COUNTA(' Lifting governance in context'!C12)
  )
  +
  SUM(
    COUNTIF(' Lifting governance in context'!C12, "&lt;&gt;Not Assessed")
  )
  /
  SUM(
    COUNTA(' Lifting governance in context'!C12)
  )
)/2</f>
        <v>0</v>
      </c>
      <c r="G18" s="73">
        <f>(
   (COUNTIF(' Lifting governance in context'!C12, "Yes")*1 + COUNTIF(' Lifting governance in context'!C12, "Partial")*0.5)
)
/
(
   COUNTA(' Lifting governance in context'!C12)
)</f>
        <v>0</v>
      </c>
    </row>
  </sheetData>
  <mergeCells count="17">
    <mergeCell ref="B2:E2"/>
    <mergeCell ref="C3:E3"/>
    <mergeCell ref="C12:E12"/>
    <mergeCell ref="C15:E15"/>
    <mergeCell ref="C17:E17"/>
    <mergeCell ref="C9:E9"/>
    <mergeCell ref="C10:E10"/>
    <mergeCell ref="C11:E11"/>
    <mergeCell ref="C16:E16"/>
    <mergeCell ref="C4:E4"/>
    <mergeCell ref="C18:E18"/>
    <mergeCell ref="C5:E5"/>
    <mergeCell ref="C6:E6"/>
    <mergeCell ref="C7:E7"/>
    <mergeCell ref="C8:E8"/>
    <mergeCell ref="C13:E13"/>
    <mergeCell ref="C14:E1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B980D-C404-481F-835C-CDC91A4C8451}">
  <sheetPr codeName="Sheet10">
    <tabColor theme="0" tint="-0.499984740745262"/>
  </sheetPr>
  <dimension ref="B2:F19"/>
  <sheetViews>
    <sheetView workbookViewId="0">
      <selection activeCell="B13" sqref="B13"/>
    </sheetView>
  </sheetViews>
  <sheetFormatPr defaultRowHeight="14.45"/>
  <cols>
    <col min="2" max="2" width="38.140625" bestFit="1" customWidth="1"/>
    <col min="3" max="3" width="38.140625" customWidth="1"/>
    <col min="4" max="4" width="12.28515625" customWidth="1"/>
    <col min="5" max="5" width="18" bestFit="1" customWidth="1"/>
    <col min="6" max="6" width="22.85546875" bestFit="1" customWidth="1"/>
  </cols>
  <sheetData>
    <row r="2" spans="2:6">
      <c r="B2" s="57" t="s">
        <v>265</v>
      </c>
      <c r="C2" s="57" t="s">
        <v>266</v>
      </c>
      <c r="D2" s="57" t="s">
        <v>267</v>
      </c>
      <c r="E2" s="57" t="s">
        <v>268</v>
      </c>
      <c r="F2" s="57" t="s">
        <v>269</v>
      </c>
    </row>
    <row r="3" spans="2:6">
      <c r="B3" t="str">
        <f>Scoring!C4</f>
        <v>Principle 1 – Competence</v>
      </c>
      <c r="C3" s="50">
        <f>Scoring!F4</f>
        <v>0</v>
      </c>
      <c r="D3" s="50">
        <f>Scoring!G4</f>
        <v>0</v>
      </c>
      <c r="E3">
        <v>1</v>
      </c>
      <c r="F3">
        <f>E3/SUM(E$3:E$16)</f>
        <v>7.1428571428571425E-2</v>
      </c>
    </row>
    <row r="4" spans="2:6">
      <c r="B4" t="str">
        <f>Scoring!C5</f>
        <v>Principle 2 – Roles and responsibilities</v>
      </c>
      <c r="C4" s="50">
        <f>Scoring!F5</f>
        <v>0</v>
      </c>
      <c r="D4" s="50">
        <f>Scoring!G5</f>
        <v>0</v>
      </c>
      <c r="E4">
        <v>1</v>
      </c>
      <c r="F4">
        <f t="shared" ref="F4:F16" si="0">E4/SUM(E$3:E$16)</f>
        <v>7.1428571428571425E-2</v>
      </c>
    </row>
    <row r="5" spans="2:6">
      <c r="B5" t="str">
        <f>Scoring!C6</f>
        <v xml:space="preserve">Principle 3 – Support, engagement and information sharing	</v>
      </c>
      <c r="C5" s="50">
        <f>Scoring!F6</f>
        <v>0</v>
      </c>
      <c r="D5" s="50">
        <f>Scoring!G6</f>
        <v>0</v>
      </c>
      <c r="E5">
        <v>1</v>
      </c>
      <c r="F5">
        <f t="shared" si="0"/>
        <v>7.1428571428571425E-2</v>
      </c>
    </row>
    <row r="6" spans="2:6">
      <c r="B6" t="str">
        <f>Scoring!C7</f>
        <v>Principle 4 – Lift categorisation</v>
      </c>
      <c r="C6" s="50">
        <f>Scoring!F7</f>
        <v>0</v>
      </c>
      <c r="D6" s="50">
        <f>Scoring!G7</f>
        <v>0</v>
      </c>
      <c r="E6">
        <v>1</v>
      </c>
      <c r="F6">
        <f t="shared" si="0"/>
        <v>7.1428571428571425E-2</v>
      </c>
    </row>
    <row r="7" spans="2:6">
      <c r="B7" t="str">
        <f>Scoring!C8</f>
        <v>Principle 5 – Risk assessment</v>
      </c>
      <c r="C7" s="50">
        <f>Scoring!F8</f>
        <v>0</v>
      </c>
      <c r="D7" s="50">
        <f>Scoring!G8</f>
        <v>0</v>
      </c>
      <c r="E7">
        <v>1</v>
      </c>
      <c r="F7">
        <f t="shared" si="0"/>
        <v>7.1428571428571425E-2</v>
      </c>
    </row>
    <row r="8" spans="2:6">
      <c r="B8" t="str">
        <f>Scoring!C9</f>
        <v>Principle 6 – Lift planning</v>
      </c>
      <c r="C8" s="50">
        <f>Scoring!F9</f>
        <v>0</v>
      </c>
      <c r="D8" s="50">
        <f>Scoring!G9</f>
        <v>0</v>
      </c>
      <c r="E8">
        <v>1</v>
      </c>
      <c r="F8">
        <f t="shared" si="0"/>
        <v>7.1428571428571425E-2</v>
      </c>
    </row>
    <row r="9" spans="2:6">
      <c r="B9" t="str">
        <f>Scoring!C10</f>
        <v>Principle 7 – Human Factors</v>
      </c>
      <c r="C9" s="50">
        <f>Scoring!F10</f>
        <v>0</v>
      </c>
      <c r="D9" s="50">
        <f>Scoring!G10</f>
        <v>0</v>
      </c>
      <c r="E9">
        <v>1</v>
      </c>
      <c r="F9">
        <f t="shared" si="0"/>
        <v>7.1428571428571425E-2</v>
      </c>
    </row>
    <row r="10" spans="2:6">
      <c r="B10" t="str">
        <f>Scoring!C11</f>
        <v>Principle 8 - Exclusion zones</v>
      </c>
      <c r="C10" s="50">
        <f>Scoring!F11</f>
        <v>0</v>
      </c>
      <c r="D10" s="50">
        <f>Scoring!G11</f>
        <v>0</v>
      </c>
      <c r="E10">
        <v>1</v>
      </c>
      <c r="F10">
        <f t="shared" si="0"/>
        <v>7.1428571428571425E-2</v>
      </c>
    </row>
    <row r="11" spans="2:6">
      <c r="B11" t="str">
        <f>Scoring!C12</f>
        <v>Principle 9 – Design, selection, use and management of lifting equipment</v>
      </c>
      <c r="C11" s="50">
        <f>Scoring!F12</f>
        <v>0</v>
      </c>
      <c r="D11" s="50">
        <f>Scoring!G12</f>
        <v>0</v>
      </c>
      <c r="E11">
        <v>1</v>
      </c>
      <c r="F11">
        <f t="shared" si="0"/>
        <v>7.1428571428571425E-2</v>
      </c>
    </row>
    <row r="12" spans="2:6">
      <c r="B12" t="str">
        <f>Scoring!C13</f>
        <v>Principle 10 - Management of change (MOC)</v>
      </c>
      <c r="C12" s="50">
        <f>Scoring!F13</f>
        <v>0</v>
      </c>
      <c r="D12" s="50">
        <f>Scoring!G13</f>
        <v>0</v>
      </c>
      <c r="E12">
        <v>1</v>
      </c>
      <c r="F12">
        <f t="shared" si="0"/>
        <v>7.1428571428571425E-2</v>
      </c>
    </row>
    <row r="13" spans="2:6">
      <c r="B13" t="str">
        <f>Scoring!C14</f>
        <v>Principle 11 - Continual improvement</v>
      </c>
      <c r="C13" s="50">
        <f>Scoring!F14</f>
        <v>0</v>
      </c>
      <c r="D13" s="50">
        <f>Scoring!G14</f>
        <v>0</v>
      </c>
      <c r="E13">
        <v>1</v>
      </c>
      <c r="F13">
        <f t="shared" si="0"/>
        <v>7.1428571428571425E-2</v>
      </c>
    </row>
    <row r="14" spans="2:6">
      <c r="B14" t="str">
        <f>Scoring!C16</f>
        <v>Lifting of Personnel</v>
      </c>
      <c r="C14" s="50">
        <f>Scoring!F16</f>
        <v>0</v>
      </c>
      <c r="D14" s="50">
        <f>Scoring!G16</f>
        <v>0</v>
      </c>
      <c r="E14">
        <v>1</v>
      </c>
      <c r="F14">
        <f t="shared" si="0"/>
        <v>7.1428571428571425E-2</v>
      </c>
    </row>
    <row r="15" spans="2:6">
      <c r="B15" t="str">
        <f>Scoring!C17</f>
        <v>Work under suspended loads (WUSL)</v>
      </c>
      <c r="C15" s="50">
        <f>Scoring!F17</f>
        <v>0</v>
      </c>
      <c r="D15" s="50">
        <f>Scoring!G17</f>
        <v>0</v>
      </c>
      <c r="E15">
        <v>1</v>
      </c>
      <c r="F15">
        <f t="shared" si="0"/>
        <v>7.1428571428571425E-2</v>
      </c>
    </row>
    <row r="16" spans="2:6" ht="15" thickBot="1">
      <c r="B16" t="str">
        <f>Scoring!C18</f>
        <v>Other contexts requiring additional risk controls</v>
      </c>
      <c r="C16" s="50">
        <f>Scoring!F18</f>
        <v>0</v>
      </c>
      <c r="D16" s="50">
        <f>Scoring!G18</f>
        <v>0</v>
      </c>
      <c r="E16">
        <v>1</v>
      </c>
      <c r="F16">
        <f t="shared" si="0"/>
        <v>7.1428571428571425E-2</v>
      </c>
    </row>
    <row r="17" spans="2:6" ht="15" thickBot="1">
      <c r="B17" s="51" t="s">
        <v>270</v>
      </c>
      <c r="C17" s="52">
        <f>AVERAGE(C3:C16)</f>
        <v>0</v>
      </c>
      <c r="D17" s="52">
        <f>AVERAGE(D3:D16)</f>
        <v>0</v>
      </c>
      <c r="E17" s="53" t="s">
        <v>271</v>
      </c>
      <c r="F17" s="58">
        <f>SUMPRODUCT(D3:D16,F3:F16)</f>
        <v>0</v>
      </c>
    </row>
    <row r="19" spans="2:6">
      <c r="E19">
        <f>SUM(E3:E16)</f>
        <v>14</v>
      </c>
      <c r="F19">
        <f>SUM(F3:F16)</f>
        <v>0.99999999999999967</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2FE0D3B6C138D45B49B866DDF0557D5" ma:contentTypeVersion="19" ma:contentTypeDescription="Create a new document." ma:contentTypeScope="" ma:versionID="92a752880de2fdaec4749b92dbd6e46e">
  <xsd:schema xmlns:xsd="http://www.w3.org/2001/XMLSchema" xmlns:xs="http://www.w3.org/2001/XMLSchema" xmlns:p="http://schemas.microsoft.com/office/2006/metadata/properties" xmlns:ns2="409002ef-9e8a-4fc3-b22e-485bc02c7a38" xmlns:ns3="71000bc1-66a0-4240-b925-9fcb57887595" targetNamespace="http://schemas.microsoft.com/office/2006/metadata/properties" ma:root="true" ma:fieldsID="f89ebbc6f408995f6b8d7b2bf7d9b778" ns2:_="" ns3:_="">
    <xsd:import namespace="409002ef-9e8a-4fc3-b22e-485bc02c7a38"/>
    <xsd:import namespace="71000bc1-66a0-4240-b925-9fcb5788759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9002ef-9e8a-4fc3-b22e-485bc02c7a3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6c1cd91d-c4c1-4b1f-bf3c-da1bcff6acc3}" ma:internalName="TaxCatchAll" ma:showField="CatchAllData" ma:web="409002ef-9e8a-4fc3-b22e-485bc02c7a3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1000bc1-66a0-4240-b925-9fcb5788759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049f67f5-16ba-4767-9c7c-402f9af9074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1000bc1-66a0-4240-b925-9fcb57887595">
      <Terms xmlns="http://schemas.microsoft.com/office/infopath/2007/PartnerControls"/>
    </lcf76f155ced4ddcb4097134ff3c332f>
    <TaxCatchAll xmlns="409002ef-9e8a-4fc3-b22e-485bc02c7a38" xsi:nil="true"/>
  </documentManagement>
</p:properties>
</file>

<file path=customXml/itemProps1.xml><?xml version="1.0" encoding="utf-8"?>
<ds:datastoreItem xmlns:ds="http://schemas.openxmlformats.org/officeDocument/2006/customXml" ds:itemID="{B5EA4877-7C35-42D5-B8AD-A29C3E95B53E}"/>
</file>

<file path=customXml/itemProps2.xml><?xml version="1.0" encoding="utf-8"?>
<ds:datastoreItem xmlns:ds="http://schemas.openxmlformats.org/officeDocument/2006/customXml" ds:itemID="{FD090B83-20E0-47AF-B2A6-2FB3597F70AE}"/>
</file>

<file path=customXml/itemProps3.xml><?xml version="1.0" encoding="utf-8"?>
<ds:datastoreItem xmlns:ds="http://schemas.openxmlformats.org/officeDocument/2006/customXml" ds:itemID="{E31316BC-09B8-48FB-ABE9-F3BE9145ABB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Hillier, Stephen (London)</dc:creator>
  <cp:keywords/>
  <dc:description/>
  <cp:lastModifiedBy>Liam Austin</cp:lastModifiedBy>
  <cp:revision/>
  <dcterms:created xsi:type="dcterms:W3CDTF">2024-02-15T19:27:07Z</dcterms:created>
  <dcterms:modified xsi:type="dcterms:W3CDTF">2026-06-18T13:55:29Z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0x01010042FE0D3B6C138D45B49B866DDF0557D5</vt:lpwstr>
  </property>
  <property fmtid="{D5CDD505-2E9C-101B-9397-08002B2CF9AE}" pid="3" name="MediaServiceImageTags">
    <vt:lpwstr/>
  </property>
  <property fmtid="{D5CDD505-2E9C-101B-9397-08002B2CF9AE}" pid="4" name="MSIP_Label_20ea7001-5c24-4702-a3ac-e436ccb02747_Enabled">
    <vt:lpwstr>true</vt:lpwstr>
  </property>
  <property fmtid="{D5CDD505-2E9C-101B-9397-08002B2CF9AE}" pid="5" name="MSIP_Label_20ea7001-5c24-4702-a3ac-e436ccb02747_SetDate">
    <vt:lpwstr>2025-04-29T09:26:43Z</vt:lpwstr>
  </property>
  <property fmtid="{D5CDD505-2E9C-101B-9397-08002B2CF9AE}" pid="6" name="MSIP_Label_20ea7001-5c24-4702-a3ac-e436ccb02747_Method">
    <vt:lpwstr>Standard</vt:lpwstr>
  </property>
  <property fmtid="{D5CDD505-2E9C-101B-9397-08002B2CF9AE}" pid="7" name="MSIP_Label_20ea7001-5c24-4702-a3ac-e436ccb02747_Name">
    <vt:lpwstr>Confidential</vt:lpwstr>
  </property>
  <property fmtid="{D5CDD505-2E9C-101B-9397-08002B2CF9AE}" pid="8" name="MSIP_Label_20ea7001-5c24-4702-a3ac-e436ccb02747_SiteId">
    <vt:lpwstr>c8823c91-be81-4f89-b024-6c3dd789c106</vt:lpwstr>
  </property>
  <property fmtid="{D5CDD505-2E9C-101B-9397-08002B2CF9AE}" pid="9" name="MSIP_Label_20ea7001-5c24-4702-a3ac-e436ccb02747_ActionId">
    <vt:lpwstr>d4706b66-72ce-4f30-8197-22b35dec45fb</vt:lpwstr>
  </property>
  <property fmtid="{D5CDD505-2E9C-101B-9397-08002B2CF9AE}" pid="10" name="MSIP_Label_20ea7001-5c24-4702-a3ac-e436ccb02747_ContentBits">
    <vt:lpwstr>2</vt:lpwstr>
  </property>
  <property fmtid="{D5CDD505-2E9C-101B-9397-08002B2CF9AE}" pid="11" name="Folder_Number">
    <vt:lpwstr/>
  </property>
  <property fmtid="{D5CDD505-2E9C-101B-9397-08002B2CF9AE}" pid="12" name="Folder_Code">
    <vt:lpwstr/>
  </property>
  <property fmtid="{D5CDD505-2E9C-101B-9397-08002B2CF9AE}" pid="13" name="Folder_Name">
    <vt:lpwstr/>
  </property>
  <property fmtid="{D5CDD505-2E9C-101B-9397-08002B2CF9AE}" pid="14" name="Folder_Description">
    <vt:lpwstr/>
  </property>
  <property fmtid="{D5CDD505-2E9C-101B-9397-08002B2CF9AE}" pid="15" name="/Folder_Name/">
    <vt:lpwstr/>
  </property>
  <property fmtid="{D5CDD505-2E9C-101B-9397-08002B2CF9AE}" pid="16" name="/Folder_Description/">
    <vt:lpwstr/>
  </property>
  <property fmtid="{D5CDD505-2E9C-101B-9397-08002B2CF9AE}" pid="17" name="Folder_Version">
    <vt:lpwstr/>
  </property>
  <property fmtid="{D5CDD505-2E9C-101B-9397-08002B2CF9AE}" pid="18" name="Folder_VersionSeq">
    <vt:lpwstr/>
  </property>
  <property fmtid="{D5CDD505-2E9C-101B-9397-08002B2CF9AE}" pid="19" name="Folder_Manager">
    <vt:lpwstr/>
  </property>
  <property fmtid="{D5CDD505-2E9C-101B-9397-08002B2CF9AE}" pid="20" name="Folder_ManagerDesc">
    <vt:lpwstr/>
  </property>
  <property fmtid="{D5CDD505-2E9C-101B-9397-08002B2CF9AE}" pid="21" name="Folder_Storage">
    <vt:lpwstr/>
  </property>
  <property fmtid="{D5CDD505-2E9C-101B-9397-08002B2CF9AE}" pid="22" name="Folder_StorageDesc">
    <vt:lpwstr/>
  </property>
  <property fmtid="{D5CDD505-2E9C-101B-9397-08002B2CF9AE}" pid="23" name="Folder_Creator">
    <vt:lpwstr/>
  </property>
  <property fmtid="{D5CDD505-2E9C-101B-9397-08002B2CF9AE}" pid="24" name="Folder_CreatorDesc">
    <vt:lpwstr/>
  </property>
  <property fmtid="{D5CDD505-2E9C-101B-9397-08002B2CF9AE}" pid="25" name="Folder_CreateDate">
    <vt:lpwstr/>
  </property>
  <property fmtid="{D5CDD505-2E9C-101B-9397-08002B2CF9AE}" pid="26" name="Folder_Updater">
    <vt:lpwstr/>
  </property>
  <property fmtid="{D5CDD505-2E9C-101B-9397-08002B2CF9AE}" pid="27" name="Folder_UpdaterDesc">
    <vt:lpwstr/>
  </property>
  <property fmtid="{D5CDD505-2E9C-101B-9397-08002B2CF9AE}" pid="28" name="Folder_UpdateDate">
    <vt:lpwstr/>
  </property>
  <property fmtid="{D5CDD505-2E9C-101B-9397-08002B2CF9AE}" pid="29" name="Document_Number">
    <vt:lpwstr/>
  </property>
  <property fmtid="{D5CDD505-2E9C-101B-9397-08002B2CF9AE}" pid="30" name="Document_Name">
    <vt:lpwstr/>
  </property>
  <property fmtid="{D5CDD505-2E9C-101B-9397-08002B2CF9AE}" pid="31" name="Document_FileName">
    <vt:lpwstr/>
  </property>
  <property fmtid="{D5CDD505-2E9C-101B-9397-08002B2CF9AE}" pid="32" name="Document_Version">
    <vt:lpwstr/>
  </property>
  <property fmtid="{D5CDD505-2E9C-101B-9397-08002B2CF9AE}" pid="33" name="Document_VersionSeq">
    <vt:lpwstr/>
  </property>
  <property fmtid="{D5CDD505-2E9C-101B-9397-08002B2CF9AE}" pid="34" name="Document_Creator">
    <vt:lpwstr/>
  </property>
  <property fmtid="{D5CDD505-2E9C-101B-9397-08002B2CF9AE}" pid="35" name="Document_CreatorDesc">
    <vt:lpwstr/>
  </property>
  <property fmtid="{D5CDD505-2E9C-101B-9397-08002B2CF9AE}" pid="36" name="Document_CreateDate">
    <vt:lpwstr/>
  </property>
  <property fmtid="{D5CDD505-2E9C-101B-9397-08002B2CF9AE}" pid="37" name="Document_Updater">
    <vt:lpwstr/>
  </property>
  <property fmtid="{D5CDD505-2E9C-101B-9397-08002B2CF9AE}" pid="38" name="Document_UpdaterDesc">
    <vt:lpwstr/>
  </property>
  <property fmtid="{D5CDD505-2E9C-101B-9397-08002B2CF9AE}" pid="39" name="Document_UpdateDate">
    <vt:lpwstr/>
  </property>
  <property fmtid="{D5CDD505-2E9C-101B-9397-08002B2CF9AE}" pid="40" name="Document_Size">
    <vt:lpwstr/>
  </property>
  <property fmtid="{D5CDD505-2E9C-101B-9397-08002B2CF9AE}" pid="41" name="Document_Storage">
    <vt:lpwstr/>
  </property>
  <property fmtid="{D5CDD505-2E9C-101B-9397-08002B2CF9AE}" pid="42" name="Document_StorageDesc">
    <vt:lpwstr/>
  </property>
  <property fmtid="{D5CDD505-2E9C-101B-9397-08002B2CF9AE}" pid="43" name="Document_Department">
    <vt:lpwstr/>
  </property>
  <property fmtid="{D5CDD505-2E9C-101B-9397-08002B2CF9AE}" pid="44" name="Document_DepartmentDesc">
    <vt:lpwstr/>
  </property>
</Properties>
</file>